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1" sheetId="712" r:id="rId4"/>
    <sheet name="7empregoINE1" sheetId="713" r:id="rId5"/>
    <sheet name="8desemprego_INE1" sheetId="714" r:id="rId6"/>
    <sheet name="9lay_off" sheetId="487" r:id="rId7"/>
    <sheet name="10desemprego_IEFP" sheetId="497" r:id="rId8"/>
    <sheet name="11desemprego_IEFP" sheetId="498" r:id="rId9"/>
    <sheet name="12fp_anexo C" sheetId="703" r:id="rId10"/>
    <sheet name="13empresarial" sheetId="717" r:id="rId11"/>
    <sheet name="14ganhos" sheetId="458" r:id="rId12"/>
    <sheet name="15salários" sheetId="502" r:id="rId13"/>
    <sheet name="16irct" sheetId="491" r:id="rId14"/>
    <sheet name="17acidentes" sheetId="718"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_xlnm._FilterDatabase" localSheetId="14" hidden="1">'17acidentes'!$A$18:$V$18</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'13empresarial'!$A$1:$O$78</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H24" i="458" l="1"/>
  <c r="L24" i="458"/>
  <c r="K24" i="458"/>
  <c r="J24" i="458"/>
  <c r="I24" i="458"/>
  <c r="M24" i="458"/>
  <c r="N24" i="458"/>
  <c r="M8" i="718" l="1"/>
  <c r="K8" i="718"/>
  <c r="L42" i="714" l="1"/>
  <c r="J42" i="714"/>
  <c r="H42" i="714"/>
  <c r="F42" i="714"/>
  <c r="M35" i="714"/>
  <c r="I35" i="714"/>
  <c r="E35" i="714"/>
  <c r="N59" i="713"/>
  <c r="L59" i="713"/>
  <c r="J59" i="713"/>
  <c r="H59" i="713"/>
  <c r="F59" i="713"/>
  <c r="N53" i="713"/>
  <c r="L53" i="713"/>
  <c r="J53" i="713"/>
  <c r="H53" i="713"/>
  <c r="F53" i="713"/>
  <c r="L60" i="713"/>
  <c r="H60" i="713"/>
  <c r="N35" i="712"/>
  <c r="L35" i="712"/>
  <c r="J35" i="712"/>
  <c r="H35" i="712"/>
  <c r="F35" i="712"/>
  <c r="N42" i="714" l="1"/>
  <c r="E36" i="713"/>
  <c r="I36" i="713"/>
  <c r="M36" i="713"/>
  <c r="G36" i="713"/>
  <c r="G37" i="713"/>
  <c r="K37" i="713"/>
  <c r="F60" i="713"/>
  <c r="J60" i="713"/>
  <c r="N60" i="713"/>
  <c r="E21" i="714"/>
  <c r="I21" i="714"/>
  <c r="M21" i="714"/>
  <c r="F46" i="713"/>
  <c r="J46" i="713"/>
  <c r="N46" i="713"/>
  <c r="H47" i="713"/>
  <c r="L47" i="713"/>
  <c r="N48" i="713"/>
  <c r="H49" i="713"/>
  <c r="L49" i="713"/>
  <c r="F50" i="713"/>
  <c r="J50" i="713"/>
  <c r="N50" i="713"/>
  <c r="F52" i="713"/>
  <c r="J52" i="713"/>
  <c r="N52" i="713"/>
  <c r="H46" i="713"/>
  <c r="L46" i="713"/>
  <c r="F47" i="713"/>
  <c r="J47" i="713"/>
  <c r="N47" i="713"/>
  <c r="F49" i="713"/>
  <c r="J49" i="713"/>
  <c r="N49" i="713"/>
  <c r="H50" i="713"/>
  <c r="L50" i="713"/>
  <c r="H52" i="713"/>
  <c r="L52" i="713"/>
  <c r="H58" i="713"/>
  <c r="H55" i="713"/>
  <c r="L55" i="713"/>
  <c r="F56" i="713"/>
  <c r="J56" i="713"/>
  <c r="N56" i="713"/>
  <c r="H61" i="713"/>
  <c r="L61" i="713"/>
  <c r="F62" i="713"/>
  <c r="J62" i="713"/>
  <c r="N62" i="713"/>
  <c r="F45" i="713"/>
  <c r="H45" i="713"/>
  <c r="J45" i="713"/>
  <c r="L45" i="713"/>
  <c r="N45" i="713"/>
  <c r="F55" i="713"/>
  <c r="J55" i="713"/>
  <c r="N55" i="713"/>
  <c r="H56" i="713"/>
  <c r="L56" i="713"/>
  <c r="L58" i="713"/>
  <c r="F61" i="713"/>
  <c r="J61" i="713"/>
  <c r="N61" i="713"/>
  <c r="H62" i="713"/>
  <c r="L62" i="713"/>
  <c r="H36" i="712"/>
  <c r="L36" i="712"/>
  <c r="F37" i="712"/>
  <c r="J37" i="712"/>
  <c r="N37" i="712"/>
  <c r="H38" i="712"/>
  <c r="L38" i="712"/>
  <c r="F39" i="712"/>
  <c r="J39" i="712"/>
  <c r="N39" i="712"/>
  <c r="H40" i="712"/>
  <c r="L40" i="712"/>
  <c r="F41" i="712"/>
  <c r="J41" i="712"/>
  <c r="N41" i="712"/>
  <c r="H42" i="712"/>
  <c r="L42" i="712"/>
  <c r="F43" i="712"/>
  <c r="J43" i="712"/>
  <c r="N43" i="712"/>
  <c r="H44" i="712"/>
  <c r="L44" i="712"/>
  <c r="F45" i="712"/>
  <c r="J45" i="712"/>
  <c r="N45" i="712"/>
  <c r="H46" i="712"/>
  <c r="L46" i="712"/>
  <c r="F47" i="712"/>
  <c r="J47" i="712"/>
  <c r="N47" i="712"/>
  <c r="H48" i="712"/>
  <c r="L48" i="712"/>
  <c r="F49" i="712"/>
  <c r="J49" i="712"/>
  <c r="N49" i="712"/>
  <c r="H50" i="712"/>
  <c r="L50" i="712"/>
  <c r="F51" i="712"/>
  <c r="J51" i="712"/>
  <c r="N51" i="712"/>
  <c r="H52" i="712"/>
  <c r="L52" i="712"/>
  <c r="F53" i="712"/>
  <c r="J53" i="712"/>
  <c r="N53" i="712"/>
  <c r="H54" i="712"/>
  <c r="L54" i="712"/>
  <c r="F36" i="712"/>
  <c r="J36" i="712"/>
  <c r="N36" i="712"/>
  <c r="H37" i="712"/>
  <c r="L37" i="712"/>
  <c r="F38" i="712"/>
  <c r="J38" i="712"/>
  <c r="N38" i="712"/>
  <c r="H39" i="712"/>
  <c r="L39" i="712"/>
  <c r="F40" i="712"/>
  <c r="J40" i="712"/>
  <c r="N40" i="712"/>
  <c r="H41" i="712"/>
  <c r="L41" i="712"/>
  <c r="F42" i="712"/>
  <c r="J42" i="712"/>
  <c r="N42" i="712"/>
  <c r="H43" i="712"/>
  <c r="L43" i="712"/>
  <c r="F44" i="712"/>
  <c r="J44" i="712"/>
  <c r="N44" i="712"/>
  <c r="H45" i="712"/>
  <c r="L45" i="712"/>
  <c r="F46" i="712"/>
  <c r="J46" i="712"/>
  <c r="N46" i="712"/>
  <c r="H47" i="712"/>
  <c r="L47" i="712"/>
  <c r="F48" i="712"/>
  <c r="J48" i="712"/>
  <c r="N48" i="712"/>
  <c r="H49" i="712"/>
  <c r="L49" i="712"/>
  <c r="F50" i="712"/>
  <c r="J50" i="712"/>
  <c r="N50" i="712"/>
  <c r="H51" i="712"/>
  <c r="L51" i="712"/>
  <c r="F52" i="712"/>
  <c r="J52" i="712"/>
  <c r="N52" i="712"/>
  <c r="H53" i="712"/>
  <c r="L53" i="712"/>
  <c r="F54" i="712"/>
  <c r="J54" i="712"/>
  <c r="F55" i="712"/>
  <c r="J55" i="712"/>
  <c r="N55" i="712"/>
  <c r="K36" i="713"/>
  <c r="E37" i="713"/>
  <c r="I37" i="713"/>
  <c r="M37" i="713"/>
  <c r="E38" i="713"/>
  <c r="I38" i="713"/>
  <c r="M38" i="713"/>
  <c r="G38" i="713"/>
  <c r="K38" i="713"/>
  <c r="G35" i="714"/>
  <c r="K35" i="714"/>
  <c r="H43" i="714"/>
  <c r="L43" i="714"/>
  <c r="F44" i="714"/>
  <c r="J44" i="714"/>
  <c r="N44" i="714"/>
  <c r="H45" i="714"/>
  <c r="L45" i="714"/>
  <c r="F46" i="714"/>
  <c r="J46" i="714"/>
  <c r="N46" i="714"/>
  <c r="H47" i="714"/>
  <c r="L47" i="714"/>
  <c r="F48" i="714"/>
  <c r="J48" i="714"/>
  <c r="N48" i="714"/>
  <c r="H49" i="714"/>
  <c r="L49" i="714"/>
  <c r="F50" i="714"/>
  <c r="J50" i="714"/>
  <c r="N50" i="714"/>
  <c r="H51" i="714"/>
  <c r="L51" i="714"/>
  <c r="F52" i="714"/>
  <c r="J52" i="714"/>
  <c r="N52" i="714"/>
  <c r="H53" i="714"/>
  <c r="L53" i="714"/>
  <c r="F54" i="714"/>
  <c r="J54" i="714"/>
  <c r="N54" i="714"/>
  <c r="H55" i="714"/>
  <c r="L55" i="714"/>
  <c r="F56" i="714"/>
  <c r="J56" i="714"/>
  <c r="N56" i="714"/>
  <c r="N54" i="712"/>
  <c r="H55" i="712"/>
  <c r="L55" i="712"/>
  <c r="F48" i="713"/>
  <c r="H48" i="713"/>
  <c r="J48" i="713"/>
  <c r="L48" i="713"/>
  <c r="F51" i="713"/>
  <c r="H51" i="713"/>
  <c r="J51" i="713"/>
  <c r="L51" i="713"/>
  <c r="N51" i="713"/>
  <c r="F58" i="713"/>
  <c r="J58" i="713"/>
  <c r="N58" i="713"/>
  <c r="G21" i="714"/>
  <c r="K21" i="714"/>
  <c r="F43" i="714"/>
  <c r="J43" i="714"/>
  <c r="N43" i="714"/>
  <c r="H44" i="714"/>
  <c r="L44" i="714"/>
  <c r="F45" i="714"/>
  <c r="J45" i="714"/>
  <c r="N45" i="714"/>
  <c r="H46" i="714"/>
  <c r="L46" i="714"/>
  <c r="F47" i="714"/>
  <c r="J47" i="714"/>
  <c r="N47" i="714"/>
  <c r="H48" i="714"/>
  <c r="L48" i="714"/>
  <c r="F49" i="714"/>
  <c r="J49" i="714"/>
  <c r="N49" i="714"/>
  <c r="H50" i="714"/>
  <c r="L50" i="714"/>
  <c r="F51" i="714"/>
  <c r="J51" i="714"/>
  <c r="N51" i="714"/>
  <c r="H52" i="714"/>
  <c r="L52" i="714"/>
  <c r="F53" i="714"/>
  <c r="J53" i="714"/>
  <c r="N53" i="714"/>
  <c r="H54" i="714"/>
  <c r="L54" i="714"/>
  <c r="F55" i="714"/>
  <c r="J55" i="714"/>
  <c r="N55" i="714"/>
  <c r="H56" i="714"/>
  <c r="L56" i="714"/>
  <c r="F54" i="713"/>
  <c r="H54" i="713"/>
  <c r="J54" i="713"/>
  <c r="L54" i="713"/>
  <c r="N54" i="713"/>
  <c r="F57" i="713"/>
  <c r="H57" i="713"/>
  <c r="J57" i="713"/>
  <c r="L57" i="713"/>
  <c r="N57" i="713"/>
  <c r="N25" i="458" l="1"/>
  <c r="N26" i="458"/>
  <c r="N27" i="458"/>
  <c r="M27" i="458"/>
  <c r="L27" i="458"/>
  <c r="K27" i="458"/>
  <c r="J27" i="458"/>
  <c r="I27" i="458"/>
  <c r="H27" i="458"/>
  <c r="M26" i="458"/>
  <c r="L26" i="458"/>
  <c r="K26" i="458"/>
  <c r="J26" i="458"/>
  <c r="I26" i="458"/>
  <c r="H26" i="458"/>
  <c r="M25" i="458"/>
  <c r="L25" i="458"/>
  <c r="K25" i="458"/>
  <c r="J25" i="458"/>
  <c r="I25" i="458"/>
  <c r="H25" i="458"/>
  <c r="Q16" i="498" l="1"/>
  <c r="Q49" i="497" l="1"/>
  <c r="E16" i="498" l="1"/>
  <c r="G16" i="498"/>
  <c r="H16" i="498"/>
  <c r="I16" i="498"/>
  <c r="J16" i="498"/>
  <c r="K16" i="498"/>
  <c r="L16" i="498"/>
  <c r="M16" i="498"/>
  <c r="N16" i="498"/>
  <c r="O16" i="498"/>
  <c r="P16" i="498"/>
  <c r="F16" i="498"/>
  <c r="E6" i="497" l="1"/>
  <c r="N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L65" i="501" l="1"/>
  <c r="K65" i="501"/>
  <c r="J65" i="501"/>
  <c r="I65" i="501"/>
  <c r="H65" i="501"/>
  <c r="G65" i="501"/>
  <c r="F65" i="501"/>
  <c r="E65" i="501"/>
  <c r="I44" i="500" l="1"/>
  <c r="H44" i="500"/>
  <c r="G44" i="500"/>
  <c r="F44" i="500"/>
  <c r="E44" i="500"/>
  <c r="J44" i="500" l="1"/>
  <c r="E49" i="497"/>
  <c r="F49" i="497"/>
  <c r="G49" i="497"/>
  <c r="H49" i="497"/>
  <c r="I49" i="497"/>
  <c r="J49" i="497"/>
  <c r="K49" i="497"/>
  <c r="L49" i="497"/>
  <c r="M49" i="497"/>
  <c r="N49" i="497"/>
  <c r="O49" i="497"/>
  <c r="P49" i="497"/>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M7" i="714" l="1"/>
  <c r="M40" i="714" s="1"/>
  <c r="M7" i="713"/>
  <c r="M43" i="713" s="1"/>
  <c r="M33" i="712"/>
  <c r="I7" i="714"/>
  <c r="I40" i="714" s="1"/>
  <c r="I33" i="712"/>
  <c r="I7" i="713"/>
  <c r="I43" i="713" s="1"/>
  <c r="K7" i="714"/>
  <c r="K40" i="714" s="1"/>
  <c r="K33" i="712"/>
  <c r="K7" i="713"/>
  <c r="K43" i="713" s="1"/>
  <c r="G7" i="714"/>
  <c r="G40" i="714" s="1"/>
  <c r="G33" i="712"/>
  <c r="G7" i="713"/>
  <c r="G43" i="713" s="1"/>
  <c r="E7" i="714" l="1"/>
  <c r="E40" i="714" s="1"/>
  <c r="E7" i="713"/>
  <c r="E43" i="713" s="1"/>
  <c r="E33" i="712"/>
  <c r="L35" i="7" l="1"/>
</calcChain>
</file>

<file path=xl/sharedStrings.xml><?xml version="1.0" encoding="utf-8"?>
<sst xmlns="http://schemas.openxmlformats.org/spreadsheetml/2006/main" count="1503" uniqueCount="659">
  <si>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</si>
  <si>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</si>
  <si>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</si>
  <si>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</si>
  <si>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</si>
  <si>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</si>
  <si>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</si>
  <si>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</si>
  <si>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</si>
  <si>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</si>
  <si>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</si>
  <si>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</si>
  <si>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</si>
  <si>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</si>
  <si>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</si>
  <si>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</si>
  <si>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</si>
  <si>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</si>
  <si>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</si>
  <si>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</si>
  <si>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</si>
  <si>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</si>
  <si>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</si>
  <si>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</si>
  <si>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</si>
  <si>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</si>
  <si>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</si>
  <si>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</si>
  <si>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</si>
  <si>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</si>
  <si>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</si>
  <si>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</si>
  <si>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</si>
  <si>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</si>
  <si>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</si>
  <si>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</si>
  <si>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</si>
  <si>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</si>
  <si>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</si>
  <si>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</si>
  <si>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</si>
  <si>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</si>
  <si>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</si>
  <si>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</si>
  <si>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</si>
  <si>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</si>
  <si>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</si>
  <si>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</si>
  <si>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</si>
  <si>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</si>
  <si>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</si>
  <si>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</si>
  <si>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</si>
  <si>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</si>
  <si>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</si>
  <si>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</si>
  <si>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</si>
  <si>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</si>
  <si>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</si>
  <si>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</si>
  <si>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</si>
  <si>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</si>
  <si>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</si>
  <si>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</si>
  <si>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</si>
  <si>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</si>
  <si>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</si>
  <si>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</si>
  <si>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</si>
  <si>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</si>
  <si>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</si>
  <si>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</si>
  <si>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</si>
  <si>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</si>
  <si>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</si>
  <si>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</si>
  <si>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</si>
  <si>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</si>
  <si>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</si>
  <si>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</si>
  <si>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</si>
  <si>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</si>
  <si>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</si>
  <si>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</si>
  <si>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</si>
  <si>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</si>
  <si>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</si>
  <si>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</si>
  <si>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</si>
  <si>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</si>
  <si>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</si>
  <si>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</si>
  <si>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</si>
  <si>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</si>
  <si>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</si>
  <si>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</si>
  <si>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</si>
  <si>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</si>
  <si>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</si>
  <si>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</si>
  <si>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</si>
  <si>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</si>
  <si>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</si>
  <si>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</si>
  <si>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</si>
  <si>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</si>
  <si>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</si>
  <si>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</si>
  <si>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</si>
  <si>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</si>
  <si>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</si>
  <si>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</si>
  <si>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</si>
  <si>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</si>
  <si>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</si>
  <si>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</si>
  <si>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</si>
  <si>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</si>
  <si>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</si>
  <si>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</si>
  <si>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</si>
  <si>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</si>
  <si>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</si>
  <si>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</si>
  <si>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</si>
  <si>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</si>
  <si>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</si>
  <si>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</si>
  <si>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</si>
  <si>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</si>
  <si>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</si>
  <si>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</si>
  <si>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</si>
  <si>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</si>
  <si>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</si>
  <si>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</si>
  <si>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</si>
  <si>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</si>
  <si>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</si>
  <si>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</si>
  <si>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</si>
  <si>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</si>
  <si>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</si>
  <si>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</si>
  <si>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</si>
  <si>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</si>
  <si>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</si>
  <si>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</si>
  <si>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</si>
  <si>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</si>
  <si>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</si>
  <si>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</si>
  <si>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</si>
  <si>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</si>
  <si>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</si>
  <si>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</si>
  <si>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</si>
  <si>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</si>
  <si>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</si>
  <si>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</si>
  <si>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</si>
  <si>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</si>
  <si>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</si>
  <si>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</si>
  <si>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</si>
  <si>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</si>
  <si>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</si>
  <si>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</si>
  <si>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</si>
  <si>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</si>
  <si>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</si>
  <si>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</si>
  <si>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</si>
  <si>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</si>
  <si>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</si>
  <si>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</si>
  <si>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</si>
  <si>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</si>
  <si>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</si>
  <si>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</si>
  <si>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</si>
  <si>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</si>
  <si>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</si>
  <si>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</si>
  <si>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</si>
  <si>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</si>
  <si>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</si>
  <si>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</si>
  <si>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</si>
  <si>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</si>
  <si>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</si>
  <si>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</si>
  <si>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</si>
  <si>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</si>
  <si>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</si>
  <si>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</si>
  <si>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</si>
  <si>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</si>
  <si>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</si>
  <si>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</si>
  <si>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</si>
  <si>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</si>
  <si>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</si>
  <si>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</si>
  <si>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</si>
  <si>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</si>
  <si>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</si>
  <si>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</si>
  <si>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</si>
  <si>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</si>
  <si>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</si>
  <si>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</si>
  <si>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</si>
  <si>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</si>
  <si>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</si>
  <si>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</si>
  <si>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</si>
  <si>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</si>
  <si>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</si>
  <si>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</si>
  <si>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</si>
  <si>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</si>
  <si>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</si>
  <si>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</si>
  <si>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</si>
  <si>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</si>
  <si>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</si>
  <si>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</si>
  <si>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</si>
  <si>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</si>
  <si>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</si>
  <si>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</si>
  <si>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</si>
  <si>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</si>
  <si>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</si>
  <si>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</si>
  <si>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</si>
  <si>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</si>
  <si>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</si>
  <si>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</si>
  <si>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</si>
  <si>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</si>
  <si>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</si>
  <si>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</si>
  <si>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</si>
  <si>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</si>
  <si>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</si>
  <si>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</si>
  <si>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</si>
  <si>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</si>
  <si>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</si>
  <si>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</si>
  <si>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</si>
  <si>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</si>
  <si>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</si>
  <si>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</si>
  <si>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</si>
  <si>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</si>
  <si>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</si>
  <si>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</si>
  <si>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</si>
  <si>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</si>
  <si>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</si>
  <si>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</si>
  <si>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</si>
  <si>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</si>
  <si>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</si>
  <si>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</si>
  <si>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</si>
  <si>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</si>
  <si>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</si>
  <si>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</si>
  <si>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</si>
  <si>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</si>
  <si>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</si>
  <si>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</si>
  <si>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</si>
  <si>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</si>
  <si>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</si>
  <si>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</si>
  <si>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</si>
  <si>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</si>
  <si>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</si>
  <si>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</si>
  <si>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</si>
  <si>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</si>
  <si>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</si>
  <si>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</si>
  <si>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</si>
  <si>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</si>
  <si>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</si>
  <si>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</si>
  <si>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</si>
  <si>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</si>
  <si>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</si>
  <si>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</si>
  <si>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</si>
  <si>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</si>
  <si>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</si>
  <si>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</si>
  <si>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</si>
  <si>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</si>
  <si>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</si>
  <si>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</si>
  <si>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</si>
  <si>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</si>
  <si>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</si>
  <si>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</si>
  <si>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</si>
  <si>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</si>
  <si>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</si>
  <si>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</si>
  <si>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</si>
  <si>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</si>
  <si>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</si>
  <si>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</si>
  <si>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</si>
  <si>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</si>
  <si>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</si>
  <si>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</si>
  <si>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</si>
  <si>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</si>
  <si>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</si>
  <si>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</si>
  <si>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</si>
  <si>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</si>
  <si>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</si>
  <si>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</si>
  <si>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</si>
  <si>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</si>
  <si>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</si>
  <si>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</si>
  <si>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</si>
  <si>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</si>
  <si>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</si>
  <si>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</si>
  <si>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</si>
  <si>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</si>
  <si>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</si>
  <si>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</si>
  <si>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</si>
  <si>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</si>
  <si>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</si>
  <si>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</si>
  <si>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</si>
  <si>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</si>
  <si>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</si>
  <si>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</si>
  <si>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</si>
  <si>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</si>
  <si>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</si>
  <si>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</si>
  <si>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</si>
  <si>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</si>
  <si>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</si>
  <si>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</si>
  <si>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</si>
  <si>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</si>
  <si>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</si>
  <si>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</si>
  <si>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</si>
  <si>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</si>
  <si>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</si>
  <si>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</si>
  <si>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</si>
  <si>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</si>
  <si>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</si>
  <si>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</si>
  <si>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</si>
  <si>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</si>
  <si>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</si>
  <si>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</si>
  <si>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</si>
  <si>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</si>
  <si>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</si>
  <si>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</si>
  <si>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</si>
  <si>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</si>
  <si>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</si>
  <si>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</si>
  <si>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</si>
  <si>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</si>
  <si>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</si>
  <si>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</si>
  <si>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</si>
  <si>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</si>
  <si>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</si>
  <si>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</si>
  <si>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</si>
  <si>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</si>
  <si>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</si>
  <si>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</si>
  <si>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</si>
  <si>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</si>
  <si>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</si>
  <si>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</si>
  <si>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</si>
  <si>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</si>
  <si>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</si>
  <si>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</si>
  <si>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</si>
  <si>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</si>
  <si>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</si>
  <si>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</si>
  <si>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</si>
  <si>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</si>
  <si>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</si>
  <si>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</si>
  <si>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</si>
  <si>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</si>
  <si>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</si>
  <si>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</si>
  <si>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</si>
  <si>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</si>
  <si>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</si>
  <si>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</si>
  <si>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nota2: página actualizada em 5/1/2015.</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</si>
  <si>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</si>
  <si>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</si>
  <si>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</si>
  <si>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</si>
  <si>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t>outubro 
2014</t>
  </si>
  <si>
    <r>
      <t>Autor</t>
    </r>
    <r>
      <rPr>
        <sz val="8"/>
        <color indexed="63"/>
        <rFont val="Arial"/>
        <family val="2"/>
      </rPr>
      <t>: Gabinete de Estratégia e Planeamento (GEP)</t>
    </r>
  </si>
  <si>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</si>
  <si>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</si>
  <si>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</si>
  <si>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</si>
  <si>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</si>
  <si>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</si>
  <si>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</si>
  <si>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</si>
  <si>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</si>
  <si>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</si>
  <si>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</si>
  <si>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</si>
  <si>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</si>
  <si>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</si>
  <si>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</si>
  <si>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</si>
  <si>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</si>
  <si>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</si>
  <si>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</si>
  <si>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</si>
  <si>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</si>
  <si>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</si>
  <si>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</si>
  <si>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Ganhos.</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</si>
  <si>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</si>
  <si>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</si>
  <si>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</si>
  <si>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</si>
  <si>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</si>
  <si>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</si>
  <si>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</si>
  <si>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</si>
  <si>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fonte: GEP/MTSSS, Acidentes de Trabalho.</t>
  </si>
  <si>
    <t>e-mail: gep.dados@gep.msess.pt</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</si>
  <si>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</si>
  <si>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</si>
  <si>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</si>
  <si>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</si>
  <si>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</si>
  <si>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</si>
  <si>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</si>
  <si>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</si>
  <si>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</si>
  <si>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</si>
  <si>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</si>
  <si>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</si>
  <si>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</si>
  <si>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</si>
  <si>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</si>
  <si>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</si>
  <si>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</si>
  <si>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</si>
  <si>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</si>
  <si>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</si>
  <si>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</si>
  <si>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</si>
  <si>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</si>
  <si>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</si>
  <si>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</si>
  <si>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</si>
  <si>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</si>
  <si>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</si>
  <si>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</si>
  <si>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</si>
  <si>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fonte: GEP/MTSSS,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</si>
  <si>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</si>
  <si>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Fazendo uma análise por sexo, na Zona Euro,  verifica-se que a Eslováquia e a Grécia  são os países com a maior diferença, entre a taxa de desemprego das mulheres e dos homens.</t>
  </si>
  <si>
    <t>65 e + anos</t>
  </si>
  <si>
    <r>
      <t xml:space="preserve">trab. por conta de outrem </t>
    </r>
    <r>
      <rPr>
        <b/>
        <vertAlign val="superscript"/>
        <sz val="8"/>
        <color theme="3"/>
        <rFont val="Arial"/>
        <family val="2"/>
      </rPr>
      <t>(1)</t>
    </r>
  </si>
  <si>
    <r>
      <t>remuneração mensal base (euros)</t>
    </r>
    <r>
      <rPr>
        <b/>
        <vertAlign val="superscript"/>
        <sz val="8"/>
        <color theme="3"/>
        <rFont val="Arial"/>
        <family val="2"/>
      </rPr>
      <t>(2)</t>
    </r>
  </si>
  <si>
    <r>
      <t>ganho mensal (euros)</t>
    </r>
    <r>
      <rPr>
        <b/>
        <vertAlign val="superscript"/>
        <sz val="8"/>
        <color theme="3"/>
        <rFont val="Arial"/>
        <family val="2"/>
      </rPr>
      <t>(2)</t>
    </r>
  </si>
  <si>
    <r>
      <t xml:space="preserve">fonte:  GEP/MSESS, Quadros de Pessoal.               </t>
    </r>
    <r>
      <rPr>
        <b/>
        <sz val="7"/>
        <color theme="7"/>
        <rFont val="Arial"/>
        <family val="2"/>
      </rPr>
      <t xml:space="preserve"> </t>
    </r>
    <r>
      <rPr>
        <b/>
        <sz val="8"/>
        <color theme="7"/>
        <rFont val="Arial"/>
        <family val="2"/>
      </rPr>
      <t>Mais informação em:  http://www.gep.msess.gov.pt</t>
    </r>
  </si>
  <si>
    <t>acidentes de trabalho  - indicadores globais</t>
  </si>
  <si>
    <t xml:space="preserve"> acidentes de trabalho</t>
  </si>
  <si>
    <t>acidentes de trabalho não mortais com ausências</t>
  </si>
  <si>
    <t>dias de trabalho perdidos</t>
  </si>
  <si>
    <t>mortais</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</si>
  <si>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</si>
  <si>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</si>
  <si>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</si>
  <si>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</si>
  <si>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</si>
  <si>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</si>
  <si>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</si>
  <si>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</si>
  <si>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 xml:space="preserve">República Checa (4,1 %), Alemanha (4,2 %) e Malta (4,3 %) apresentam as taxas de desemprego mais baixas; a Grécia (24,2 %) e a Espanha (20,1 %) são os estados membros com valores  mais elevados. </t>
  </si>
  <si>
    <t>Em abril de 2016, a taxa de desemprego na Zona Euro manteve-se inalterada nos 10,2 % (era 11,0 % em abril de 2015)</t>
  </si>
  <si>
    <t>Em Portugal a taxa de desemprego decresceu 0,8 p.p., face a abril de 2015, para 12,0 %.</t>
  </si>
  <si>
    <t>A taxa de desemprego para o grupo etário &lt;25 anos apresenta o valor mais baixo na Alemanha (7,0 %), registando o valor mais elevado na Grécia (51,4 %). Em Portugal,   regista-se   o  valor  de 29,9 %.</t>
  </si>
  <si>
    <t xml:space="preserve">nota: Bélgica (&lt; 25 anos), Estónia, Croácia (&lt; 25 anos), Chipre (&lt; 25 anos), Hungria  e Eslovénia (&lt; 25 anos) - março de 2016; Grécia e Reino Unido -fevereiro de 2016.             : valor não disponível.       </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</si>
  <si>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</si>
  <si>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</si>
  <si>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</si>
  <si>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</si>
  <si>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</si>
  <si>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</si>
  <si>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</si>
  <si>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</si>
  <si>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</si>
  <si>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r>
      <t xml:space="preserve">pessoas ao serviço </t>
    </r>
    <r>
      <rPr>
        <b/>
        <vertAlign val="superscript"/>
        <sz val="8"/>
        <color theme="3"/>
        <rFont val="Arial"/>
        <family val="2"/>
      </rPr>
      <t>(1)</t>
    </r>
  </si>
  <si>
    <r>
      <t>trab. por conta de outrem</t>
    </r>
    <r>
      <rPr>
        <b/>
        <vertAlign val="superscript"/>
        <sz val="8"/>
        <color theme="3"/>
        <rFont val="Arial"/>
        <family val="2"/>
      </rPr>
      <t xml:space="preserve"> (2)</t>
    </r>
  </si>
  <si>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</si>
  <si>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</si>
  <si>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</si>
  <si>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B. Indústrias extractivas</t>
  </si>
  <si>
    <t>10 - Indústrias alimentares</t>
  </si>
  <si>
    <t>11 - Indústria das bebidas</t>
  </si>
  <si>
    <t>12 - Indústria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</si>
  <si>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</si>
  <si>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</si>
  <si>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</si>
  <si>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</si>
  <si>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</si>
  <si>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</si>
  <si>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</si>
  <si>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</si>
  <si>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</si>
  <si>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</si>
  <si>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</si>
  <si>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</si>
  <si>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</si>
  <si>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</si>
  <si>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</si>
  <si>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</si>
  <si>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</si>
  <si>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</si>
  <si>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</si>
  <si>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</si>
  <si>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</si>
  <si>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</si>
  <si>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J. Activ. de inform. e de comunicação</t>
  </si>
  <si>
    <t>K. Actividades financeiras e de seguros</t>
  </si>
  <si>
    <t>64 - Activ. serv. financ., exc. seguros e f. pensões</t>
  </si>
  <si>
    <t>65 - Seg., resseg. e f. pensões, exc. seg. soc. obrig.</t>
  </si>
  <si>
    <t>66 - Activ. aux. de serv. financeiros e dos seguros</t>
  </si>
  <si>
    <t>L. Actividades imobiliárias</t>
  </si>
  <si>
    <t>M. Activ. consul., científ., técnicas e sim.</t>
  </si>
  <si>
    <t>N. Activ. administ. e dos serv. de apoio</t>
  </si>
  <si>
    <t>O. Adm. pública e defesa; seg. soc. obrig.</t>
  </si>
  <si>
    <t>Q. Activ. de saúde humana e apoio social</t>
  </si>
  <si>
    <t>R. Activ. artíst., espect., desp. e recreat.</t>
  </si>
  <si>
    <t>S. Outras actividades de serviços</t>
  </si>
  <si>
    <t>U. Activ. org. intern. e out.inst.extra-territ.</t>
  </si>
  <si>
    <t>(1) nos estabelecimentos.</t>
  </si>
  <si>
    <t>(2) dos trabalhadores por conta de outrem a tempo completo, que auferiram remuneração completa no período de referência (outubro).</t>
  </si>
  <si>
    <t>não mortais</t>
  </si>
  <si>
    <t>acidentes de trabalho - profissão e nacionalidade</t>
  </si>
  <si>
    <t>portu-gueses</t>
  </si>
  <si>
    <t>estran-geiros</t>
  </si>
  <si>
    <t>ignora-da</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</si>
  <si>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</si>
  <si>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</si>
  <si>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</si>
  <si>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</si>
  <si>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</si>
  <si>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</si>
  <si>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</si>
  <si>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</si>
  <si>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</si>
  <si>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</si>
  <si>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</si>
  <si>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</si>
  <si>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</si>
  <si>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</si>
  <si>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</si>
  <si>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</si>
  <si>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</si>
  <si>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</si>
  <si>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</si>
  <si>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</si>
  <si>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</si>
  <si>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</si>
  <si>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</si>
  <si>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</si>
  <si>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</si>
  <si>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</si>
  <si>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</si>
  <si>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</si>
  <si>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</si>
  <si>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</si>
  <si>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</si>
  <si>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</si>
  <si>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</si>
  <si>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</si>
  <si>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</si>
  <si>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</si>
  <si>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</si>
  <si>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</si>
  <si>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</si>
  <si>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</si>
  <si>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t xml:space="preserve">Mais informação em:  </t>
  </si>
  <si>
    <r>
      <rPr>
        <b/>
        <sz val="7"/>
        <color indexed="63"/>
        <rFont val="Arial"/>
        <family val="2"/>
      </rPr>
      <t xml:space="preserve">nota: </t>
    </r>
    <r>
      <rPr>
        <sz val="7"/>
        <color indexed="63"/>
        <rFont val="Arial"/>
        <family val="2"/>
      </rPr>
      <t>os dados apresentados não incluem acidentes de trajeto.</t>
    </r>
  </si>
  <si>
    <t>11 Rep.pod.leg.órg.ex.,dirig. sup.a.púb.,org.esp.,dir.e gest.emp.</t>
  </si>
  <si>
    <r>
      <t xml:space="preserve">17 </t>
    </r>
    <r>
      <rPr>
        <vertAlign val="superscript"/>
        <sz val="8"/>
        <color theme="3"/>
        <rFont val="Arial"/>
        <family val="2"/>
      </rPr>
      <t>(c)</t>
    </r>
  </si>
  <si>
    <t>Mulheres/Homens</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</si>
  <si>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valor corrigido em 6/6/2016</t>
  </si>
  <si>
    <t>2015</t>
  </si>
  <si>
    <t>2016</t>
  </si>
  <si>
    <t>52-Vendedores</t>
  </si>
  <si>
    <t>93-Trab.n/qual. i.ext.,const.,i.transf. e transp.</t>
  </si>
  <si>
    <t>91-Trabalhadores de limpeza</t>
  </si>
  <si>
    <t>51-Trab. serviços pessoais</t>
  </si>
  <si>
    <t>71-Trab.qualif.constr. e sim., exc.electric.</t>
  </si>
  <si>
    <t>75-Trab.tr.alim., mad., vest. e out. ind. e artes.</t>
  </si>
  <si>
    <t xml:space="preserve">41-Emp. escrit., secret.e oper. proc. dados </t>
  </si>
  <si>
    <t xml:space="preserve">  Transportes de passageiros por mar e vias interiores navegáveis</t>
  </si>
  <si>
    <t xml:space="preserve">  Serviços de alojamento   </t>
  </si>
  <si>
    <t xml:space="preserve">  Peixe, crustáceos e moluscos</t>
  </si>
  <si>
    <t xml:space="preserve">  Outros artigos e acessórios de vestuário  </t>
  </si>
  <si>
    <t xml:space="preserve">  Combustíveis e lubrificantes para equipamento de transporte pessoal  </t>
  </si>
  <si>
    <t xml:space="preserve">  Férias organizadas  </t>
  </si>
  <si>
    <t xml:space="preserve">  Transportes aéreos de passageiros  </t>
  </si>
  <si>
    <t xml:space="preserve">  Serviços hospitalares</t>
  </si>
  <si>
    <t xml:space="preserve">  Serviços médicos  </t>
  </si>
  <si>
    <t xml:space="preserve">  Equipamento fotográfico e cinematográfico e instrumentos de ótica</t>
  </si>
  <si>
    <t xml:space="preserve">         … em abril </t>
  </si>
  <si>
    <t>notas: dados sujeitos a atualizações; situação da base de dados em 1/maio/2016</t>
  </si>
  <si>
    <t xml:space="preserve">notas: dados sujeitos a atualizações; </t>
  </si>
  <si>
    <t>notas: dados sujeitos a atualizações; situação da base de dados 1/maio/2016</t>
  </si>
  <si>
    <t>abril de 2016</t>
  </si>
  <si>
    <t>:</t>
  </si>
  <si>
    <t>fonte:  Eurostat, dados extraídos em 31-05-2016.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</si>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</sst>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theme="7"/>
      <name val="Arial"/>
      <family val="2"/>
    </font>
    <font>
      <u/>
      <sz val="8"/>
      <color theme="7"/>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b/>
      <vertAlign val="superscript"/>
      <sz val="8"/>
      <color theme="3"/>
      <name val="Arial"/>
      <family val="2"/>
    </font>
    <font>
      <b/>
      <sz val="7"/>
      <color theme="7"/>
      <name val="Arial"/>
      <family val="2"/>
    </font>
    <font>
      <sz val="10"/>
      <name val="Arial"/>
      <family val="2"/>
    </font>
    <font>
      <vertAlign val="superscript"/>
      <sz val="8"/>
      <color indexed="17"/>
      <name val="Arial"/>
      <family val="2"/>
    </font>
    <font>
      <u/>
      <sz val="8"/>
      <color theme="3"/>
      <name val="Arial"/>
      <family val="2"/>
    </font>
    <font>
      <b/>
      <sz val="9"/>
      <color theme="7"/>
      <name val="Arial"/>
      <family val="2"/>
    </font>
    <font>
      <b/>
      <sz val="9"/>
      <color indexed="20"/>
      <name val="Arial"/>
      <family val="2"/>
    </font>
    <font>
      <sz val="8"/>
      <color rgb="FFCC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indexed="22"/>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theme="0" tint="-0.24994659260841701"/>
      </right>
      <top style="thin">
        <color theme="0" tint="-0.24994659260841701"/>
      </top>
      <bottom style="thin">
        <color indexed="22"/>
      </bottom>
      <diagonal/>
    </border>
    <border>
      <left style="dashed">
        <color theme="0" tint="-0.24994659260841701"/>
      </left>
      <right/>
      <top style="thin">
        <color theme="0" tint="-0.24994659260841701"/>
      </top>
      <bottom/>
      <diagonal/>
    </border>
    <border>
      <left/>
      <right style="dashed">
        <color theme="0" tint="-0.14996795556505021"/>
      </right>
      <top style="thin">
        <color theme="0" tint="-0.24994659260841701"/>
      </top>
      <bottom style="thin">
        <color theme="0" tint="-0.24994659260841701"/>
      </bottom>
      <diagonal/>
    </border>
    <border>
      <left style="dotted">
        <color indexed="22"/>
      </left>
      <right/>
      <top/>
      <bottom style="thin">
        <color indexed="22"/>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26" fillId="0" borderId="0" applyFont="0" applyFill="0" applyBorder="0" applyAlignment="0" applyProtection="0"/>
  </cellStyleXfs>
  <cellXfs count="1700">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43" fillId="0" borderId="0" xfId="51" applyFont="1" applyAlignment="1">
      <alignment horizontal="left"/>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59" fillId="0" borderId="0" xfId="51" applyFont="1" applyAlignment="1">
      <alignment horizontal="left"/>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67" fontId="43" fillId="0" borderId="0" xfId="51" applyNumberFormat="1" applyFont="1" applyAlignment="1">
      <alignment horizontal="right"/>
    </xf>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167" fontId="15" fillId="0" borderId="0" xfId="51" applyNumberFormat="1" applyFont="1"/>
    <xf numFmtId="165" fontId="12" fillId="0" borderId="0" xfId="51" applyNumberFormat="1" applyFont="1" applyAlignment="1">
      <alignment horizontal="right"/>
    </xf>
    <xf numFmtId="165" fontId="7" fillId="0" borderId="0" xfId="51" applyNumberFormat="1" applyFont="1" applyAlignment="1">
      <alignment horizontal="right"/>
    </xf>
    <xf numFmtId="165" fontId="30" fillId="0" borderId="0" xfId="51" applyNumberFormat="1" applyFont="1" applyAlignment="1">
      <alignment horizontal="right"/>
    </xf>
    <xf numFmtId="165" fontId="8" fillId="0" borderId="0" xfId="51" applyNumberFormat="1" applyFont="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70" xfId="62" applyFont="1" applyFill="1" applyBorder="1" applyAlignment="1">
      <alignment horizontal="center"/>
    </xf>
    <xf numFmtId="167" fontId="14" fillId="27" borderId="70"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center" wrapText="1"/>
    </xf>
    <xf numFmtId="165" fontId="72" fillId="27" borderId="71" xfId="58" applyNumberFormat="1" applyFont="1" applyFill="1" applyBorder="1" applyAlignment="1">
      <alignment horizontal="right" wrapText="1" indent="1"/>
    </xf>
    <xf numFmtId="165" fontId="14" fillId="27" borderId="71" xfId="40" applyNumberFormat="1" applyFont="1" applyFill="1" applyBorder="1" applyAlignment="1">
      <alignment horizontal="right" wrapText="1" indent="1"/>
    </xf>
    <xf numFmtId="2" fontId="14" fillId="27" borderId="71" xfId="40" applyNumberFormat="1" applyFont="1" applyFill="1" applyBorder="1" applyAlignment="1">
      <alignment horizontal="right" wrapText="1" indent="1"/>
    </xf>
    <xf numFmtId="167" fontId="72" fillId="27" borderId="70" xfId="40" applyNumberFormat="1" applyFont="1" applyFill="1" applyBorder="1" applyAlignment="1">
      <alignment horizontal="right" wrapText="1" inden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165" fontId="47" fillId="0" borderId="0" xfId="0" applyNumberFormat="1" applyFont="1"/>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7" fontId="5" fillId="25" borderId="0" xfId="0" applyNumberFormat="1" applyFont="1" applyFill="1" applyBorder="1" applyAlignment="1">
      <alignment horizontal="right" indent="1"/>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13" fillId="25" borderId="0" xfId="70" applyFont="1" applyFill="1" applyBorder="1" applyAlignment="1">
      <alignment horizontal="left"/>
    </xf>
    <xf numFmtId="167" fontId="5" fillId="26" borderId="0" xfId="0" applyNumberFormat="1" applyFont="1" applyFill="1" applyBorder="1" applyAlignment="1">
      <alignment horizontal="right" indent="1"/>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0" fontId="13" fillId="25" borderId="58" xfId="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5" borderId="73" xfId="70" applyFont="1" applyFill="1" applyBorder="1" applyAlignment="1">
      <alignment horizontal="center"/>
    </xf>
    <xf numFmtId="0" fontId="4" fillId="25" borderId="0" xfId="62" applyFill="1" applyAlignment="1"/>
    <xf numFmtId="0" fontId="4" fillId="0" borderId="0" xfId="62" applyAlignment="1"/>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0" borderId="0" xfId="62" applyBorder="1" applyAlignment="1"/>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5" fillId="26" borderId="0" xfId="70" applyFont="1" applyFill="1" applyAlignment="1"/>
    <xf numFmtId="0" fontId="4" fillId="25" borderId="0" xfId="72" applyFill="1" applyBorder="1"/>
    <xf numFmtId="0" fontId="7" fillId="25" borderId="19" xfId="72" applyFont="1" applyFill="1" applyBorder="1"/>
    <xf numFmtId="0" fontId="7" fillId="25" borderId="0" xfId="72" applyFont="1" applyFill="1" applyBorder="1"/>
    <xf numFmtId="0" fontId="7" fillId="25" borderId="19" xfId="72" applyFont="1" applyFill="1" applyBorder="1" applyAlignment="1">
      <alignment vertical="center"/>
    </xf>
    <xf numFmtId="3" fontId="7" fillId="25" borderId="0" xfId="72" applyNumberFormat="1" applyFont="1" applyFill="1" applyBorder="1"/>
    <xf numFmtId="3" fontId="11" fillId="26" borderId="0" xfId="62" applyNumberFormat="1" applyFont="1" applyFill="1" applyBorder="1" applyAlignment="1">
      <alignment horizontal="right" vertical="center"/>
    </xf>
    <xf numFmtId="0" fontId="7" fillId="25" borderId="19" xfId="72" applyFont="1" applyFill="1" applyBorder="1" applyAlignment="1"/>
    <xf numFmtId="0" fontId="7" fillId="25" borderId="0" xfId="72" applyFont="1" applyFill="1" applyBorder="1" applyAlignment="1"/>
    <xf numFmtId="0" fontId="16" fillId="0" borderId="0" xfId="71" applyFont="1" applyFill="1" applyBorder="1" applyAlignment="1">
      <alignment horizontal="center" vertic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1" fillId="25" borderId="19" xfId="63" applyFont="1" applyFill="1" applyBorder="1" applyAlignment="1">
      <alignment horizontal="right" vertical="center"/>
    </xf>
    <xf numFmtId="0" fontId="81" fillId="25" borderId="19" xfId="63" applyFont="1" applyFill="1" applyBorder="1"/>
    <xf numFmtId="1" fontId="14" fillId="26" borderId="0" xfId="63" applyNumberFormat="1" applyFont="1" applyFill="1" applyBorder="1" applyAlignment="1">
      <alignment horizontal="center" vertical="center" wrapTex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1" fontId="13" fillId="26" borderId="0" xfId="70"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5" fillId="26" borderId="0" xfId="63" applyFont="1" applyFill="1" applyAlignment="1"/>
    <xf numFmtId="0" fontId="122" fillId="26" borderId="0" xfId="70" applyFont="1" applyFill="1" applyBorder="1"/>
    <xf numFmtId="0" fontId="13" fillId="26" borderId="11"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5" fontId="4" fillId="0" borderId="0" xfId="70" applyNumberFormat="1" applyAlignment="1"/>
    <xf numFmtId="0" fontId="13" fillId="25" borderId="49"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72" fillId="25" borderId="0" xfId="78" applyFont="1" applyFill="1" applyBorder="1" applyAlignment="1">
      <alignment horizontal="left" vertical="center"/>
    </xf>
    <xf numFmtId="171" fontId="72" fillId="26" borderId="49" xfId="70" applyNumberFormat="1" applyFont="1" applyFill="1" applyBorder="1" applyAlignment="1">
      <alignment horizontal="right" vertical="center" wrapText="1"/>
    </xf>
    <xf numFmtId="165" fontId="72" fillId="26" borderId="49" xfId="70" applyNumberFormat="1" applyFont="1" applyFill="1" applyBorder="1" applyAlignment="1">
      <alignment horizontal="right" vertical="center" wrapText="1" indent="2"/>
    </xf>
    <xf numFmtId="3" fontId="72" fillId="26" borderId="0" xfId="70" applyNumberFormat="1" applyFont="1" applyFill="1" applyBorder="1" applyAlignment="1">
      <alignment horizontal="right" vertical="center" wrapText="1"/>
    </xf>
    <xf numFmtId="167" fontId="72"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xf>
    <xf numFmtId="165" fontId="10" fillId="26" borderId="0" xfId="70" applyNumberFormat="1" applyFont="1" applyFill="1" applyBorder="1" applyAlignment="1">
      <alignment horizontal="right" vertical="center" wrapText="1" indent="2"/>
    </xf>
    <xf numFmtId="3" fontId="10" fillId="26" borderId="0" xfId="70" applyNumberFormat="1" applyFont="1" applyFill="1" applyBorder="1" applyAlignment="1">
      <alignment horizontal="right" vertical="center" wrapText="1"/>
    </xf>
    <xf numFmtId="167"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xf>
    <xf numFmtId="165" fontId="5" fillId="26" borderId="0" xfId="70" applyNumberFormat="1" applyFont="1" applyFill="1" applyBorder="1" applyAlignment="1">
      <alignment horizontal="right" vertical="center" wrapText="1" indent="2"/>
    </xf>
    <xf numFmtId="3" fontId="5" fillId="26" borderId="0" xfId="70" applyNumberFormat="1" applyFont="1" applyFill="1" applyBorder="1" applyAlignment="1">
      <alignment horizontal="right" vertical="center" wrapText="1"/>
    </xf>
    <xf numFmtId="167"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xf>
    <xf numFmtId="165"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xf>
    <xf numFmtId="165" fontId="5" fillId="26" borderId="0" xfId="70" applyNumberFormat="1" applyFont="1" applyFill="1" applyBorder="1" applyAlignment="1">
      <alignment horizontal="right" vertical="center" indent="2"/>
    </xf>
    <xf numFmtId="0" fontId="5" fillId="0" borderId="0" xfId="70" applyFont="1" applyFill="1" applyAlignment="1">
      <alignment vertical="center"/>
    </xf>
    <xf numFmtId="0" fontId="10" fillId="26" borderId="0" xfId="70" applyFont="1" applyFill="1" applyBorder="1" applyAlignment="1">
      <alignment horizontal="right" vertical="center"/>
    </xf>
    <xf numFmtId="0" fontId="5" fillId="0" borderId="0" xfId="70" applyFont="1" applyFill="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25" borderId="0" xfId="70" applyFont="1" applyFill="1" applyBorder="1" applyAlignment="1">
      <alignment vertical="top"/>
    </xf>
    <xf numFmtId="0" fontId="7" fillId="0" borderId="0" xfId="70" applyFont="1" applyFill="1" applyBorder="1"/>
    <xf numFmtId="0" fontId="58" fillId="0" borderId="0" xfId="70" applyFont="1" applyFill="1" applyAlignment="1"/>
    <xf numFmtId="0" fontId="4" fillId="0" borderId="0" xfId="70" applyFill="1" applyBorder="1"/>
    <xf numFmtId="0" fontId="15" fillId="0" borderId="0" xfId="70" applyFont="1" applyFill="1" applyBorder="1"/>
    <xf numFmtId="0" fontId="14" fillId="0" borderId="0" xfId="70" applyFont="1" applyFill="1" applyBorder="1" applyAlignment="1"/>
    <xf numFmtId="49" fontId="14" fillId="0" borderId="0" xfId="70" applyNumberFormat="1" applyFont="1" applyFill="1" applyBorder="1" applyAlignment="1">
      <alignment horizontal="right"/>
    </xf>
    <xf numFmtId="0" fontId="4" fillId="0" borderId="0" xfId="70" applyNumberFormat="1" applyFill="1"/>
    <xf numFmtId="0" fontId="18" fillId="0" borderId="0" xfId="70" applyFont="1" applyFill="1" applyBorder="1" applyAlignment="1">
      <alignment horizontal="right"/>
    </xf>
    <xf numFmtId="0" fontId="13" fillId="25" borderId="0" xfId="0" applyFont="1" applyFill="1" applyBorder="1" applyAlignment="1" applyProtection="1">
      <alignment horizontal="center" vertical="center"/>
    </xf>
    <xf numFmtId="0" fontId="15" fillId="0" borderId="0" xfId="0" applyFont="1" applyBorder="1" applyProtection="1"/>
    <xf numFmtId="0" fontId="59" fillId="25" borderId="0" xfId="0" applyFont="1" applyFill="1" applyProtection="1"/>
    <xf numFmtId="0" fontId="65" fillId="25" borderId="0" xfId="0" applyFont="1" applyFill="1" applyBorder="1" applyProtection="1"/>
    <xf numFmtId="0" fontId="59" fillId="0" borderId="0" xfId="0" applyFont="1" applyProtection="1">
      <protection locked="0"/>
    </xf>
    <xf numFmtId="3" fontId="14" fillId="25" borderId="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167" fontId="14" fillId="26" borderId="0" xfId="0" applyNumberFormat="1" applyFont="1" applyFill="1" applyBorder="1" applyAlignment="1" applyProtection="1">
      <alignment horizontal="right"/>
    </xf>
    <xf numFmtId="0" fontId="31" fillId="25" borderId="0" xfId="63" applyFont="1" applyFill="1" applyBorder="1" applyAlignment="1">
      <alignment horizontal="left" vertical="center"/>
    </xf>
    <xf numFmtId="0" fontId="4" fillId="26" borderId="0" xfId="63" applyFill="1" applyBorder="1" applyAlignment="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3" fontId="83" fillId="26" borderId="0" xfId="71" applyNumberFormat="1" applyFont="1" applyFill="1" applyBorder="1" applyAlignment="1">
      <alignment horizontal="right" vertical="center"/>
    </xf>
    <xf numFmtId="0" fontId="13" fillId="25" borderId="12" xfId="0" applyFont="1" applyFill="1" applyBorder="1" applyAlignment="1">
      <alignment horizontal="center"/>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0" fillId="25" borderId="19" xfId="0" applyFill="1" applyBorder="1" applyAlignment="1" applyProtection="1">
      <alignment vertical="center"/>
    </xf>
    <xf numFmtId="0" fontId="58" fillId="25" borderId="19" xfId="0" applyFont="1" applyFill="1" applyBorder="1" applyProtection="1"/>
    <xf numFmtId="0" fontId="59" fillId="25" borderId="19" xfId="0" applyFont="1" applyFill="1" applyBorder="1" applyProtection="1"/>
    <xf numFmtId="0" fontId="59" fillId="25" borderId="0" xfId="0" applyFont="1" applyFill="1" applyBorder="1" applyProtection="1"/>
    <xf numFmtId="0" fontId="43" fillId="25" borderId="19" xfId="0" applyFont="1" applyFill="1" applyBorder="1" applyProtection="1"/>
    <xf numFmtId="0" fontId="13" fillId="25" borderId="11" xfId="0" applyFont="1" applyFill="1" applyBorder="1" applyAlignment="1" applyProtection="1">
      <alignment horizontal="center"/>
    </xf>
    <xf numFmtId="0" fontId="13" fillId="25" borderId="12" xfId="0" applyFont="1" applyFill="1" applyBorder="1" applyAlignment="1" applyProtection="1">
      <alignment horizontal="center"/>
    </xf>
    <xf numFmtId="167" fontId="72" fillId="25" borderId="0" xfId="0" applyNumberFormat="1" applyFont="1" applyFill="1" applyBorder="1" applyAlignment="1" applyProtection="1">
      <alignment horizontal="right"/>
    </xf>
    <xf numFmtId="167" fontId="14" fillId="25" borderId="0" xfId="0" applyNumberFormat="1" applyFont="1" applyFill="1" applyBorder="1" applyAlignment="1" applyProtection="1">
      <alignment horizontal="right"/>
    </xf>
    <xf numFmtId="167" fontId="13" fillId="25" borderId="0" xfId="0" applyNumberFormat="1" applyFont="1" applyFill="1" applyBorder="1" applyAlignment="1" applyProtection="1">
      <alignment horizontal="right"/>
    </xf>
    <xf numFmtId="0" fontId="63" fillId="25" borderId="0" xfId="0" applyFont="1" applyFill="1" applyBorder="1" applyAlignment="1" applyProtection="1">
      <alignment horizontal="center"/>
    </xf>
    <xf numFmtId="0" fontId="78" fillId="25" borderId="0" xfId="0" applyFont="1" applyFill="1" applyBorder="1" applyAlignment="1" applyProtection="1">
      <alignment horizontal="left"/>
    </xf>
    <xf numFmtId="0" fontId="0" fillId="26" borderId="18" xfId="0" applyFill="1" applyBorder="1" applyProtection="1"/>
    <xf numFmtId="0" fontId="13" fillId="25" borderId="18" xfId="0" applyFont="1" applyFill="1" applyBorder="1" applyAlignment="1" applyProtection="1">
      <alignment horizontal="right"/>
    </xf>
    <xf numFmtId="0" fontId="73" fillId="25" borderId="0" xfId="0" applyFont="1" applyFill="1" applyBorder="1" applyProtection="1"/>
    <xf numFmtId="168" fontId="72" fillId="25" borderId="0" xfId="0" applyNumberFormat="1" applyFont="1" applyFill="1" applyBorder="1" applyAlignment="1" applyProtection="1">
      <alignment horizontal="right"/>
    </xf>
    <xf numFmtId="168" fontId="72" fillId="26" borderId="0" xfId="0" applyNumberFormat="1" applyFont="1" applyFill="1" applyBorder="1" applyAlignment="1" applyProtection="1">
      <alignment horizontal="right"/>
    </xf>
    <xf numFmtId="168" fontId="14" fillId="25" borderId="0" xfId="0" applyNumberFormat="1" applyFont="1" applyFill="1" applyBorder="1" applyAlignment="1" applyProtection="1">
      <alignment horizontal="right"/>
    </xf>
    <xf numFmtId="168" fontId="14" fillId="26" borderId="0" xfId="0" applyNumberFormat="1" applyFont="1" applyFill="1" applyBorder="1" applyAlignment="1" applyProtection="1">
      <alignment horizontal="right"/>
    </xf>
    <xf numFmtId="168" fontId="13" fillId="25" borderId="0" xfId="0" applyNumberFormat="1" applyFont="1" applyFill="1" applyBorder="1" applyAlignment="1" applyProtection="1">
      <alignment horizontal="right"/>
    </xf>
    <xf numFmtId="168" fontId="13" fillId="26" borderId="0" xfId="0" applyNumberFormat="1" applyFont="1" applyFill="1" applyBorder="1" applyAlignment="1" applyProtection="1">
      <alignment horizontal="right"/>
    </xf>
    <xf numFmtId="0" fontId="14" fillId="25" borderId="0" xfId="0" applyFont="1" applyFill="1" applyBorder="1" applyAlignment="1" applyProtection="1">
      <alignment horizontal="left" indent="1"/>
    </xf>
    <xf numFmtId="0" fontId="30" fillId="25" borderId="19" xfId="0" applyFont="1" applyFill="1" applyBorder="1" applyProtection="1"/>
    <xf numFmtId="0" fontId="0" fillId="25" borderId="18" xfId="0" applyFill="1" applyBorder="1" applyAlignment="1" applyProtection="1">
      <alignment horizontal="left"/>
    </xf>
    <xf numFmtId="0" fontId="115" fillId="0" borderId="0" xfId="40" applyFont="1" applyFill="1" applyBorder="1" applyAlignment="1" applyProtection="1">
      <alignment horizontal="left" indent="1"/>
    </xf>
    <xf numFmtId="165" fontId="13" fillId="25" borderId="0" xfId="0" applyNumberFormat="1" applyFont="1" applyFill="1" applyBorder="1" applyAlignment="1" applyProtection="1">
      <alignment horizontal="center"/>
    </xf>
    <xf numFmtId="0" fontId="15" fillId="0" borderId="0" xfId="0" applyFont="1" applyProtection="1"/>
    <xf numFmtId="167" fontId="72" fillId="25" borderId="0" xfId="0" applyNumberFormat="1" applyFont="1" applyFill="1" applyBorder="1" applyAlignment="1" applyProtection="1">
      <alignment horizontal="right" indent="1"/>
    </xf>
    <xf numFmtId="167" fontId="72" fillId="26" borderId="0" xfId="0" applyNumberFormat="1" applyFont="1" applyFill="1" applyBorder="1" applyAlignment="1" applyProtection="1">
      <alignment horizontal="right" indent="1"/>
    </xf>
    <xf numFmtId="0" fontId="60" fillId="25" borderId="0" xfId="0" applyFont="1" applyFill="1" applyBorder="1" applyAlignment="1" applyProtection="1">
      <alignment horizontal="left"/>
    </xf>
    <xf numFmtId="167" fontId="14" fillId="25" borderId="0" xfId="0" applyNumberFormat="1" applyFont="1" applyFill="1" applyBorder="1" applyAlignment="1" applyProtection="1">
      <alignment horizontal="right" indent="1"/>
    </xf>
    <xf numFmtId="167" fontId="14" fillId="26" borderId="0" xfId="0" applyNumberFormat="1" applyFont="1" applyFill="1" applyBorder="1" applyAlignment="1" applyProtection="1">
      <alignment horizontal="right" indent="1"/>
    </xf>
    <xf numFmtId="167" fontId="13" fillId="25" borderId="0" xfId="0" applyNumberFormat="1" applyFont="1" applyFill="1" applyBorder="1" applyAlignment="1" applyProtection="1">
      <alignment horizontal="right" wrapText="1" indent="1"/>
    </xf>
    <xf numFmtId="168" fontId="13" fillId="25" borderId="0" xfId="0" applyNumberFormat="1" applyFont="1" applyFill="1" applyBorder="1" applyAlignment="1" applyProtection="1">
      <alignment horizontal="right" wrapText="1" indent="1"/>
    </xf>
    <xf numFmtId="168" fontId="13" fillId="26" borderId="0" xfId="0" applyNumberFormat="1" applyFont="1" applyFill="1" applyBorder="1" applyAlignment="1" applyProtection="1">
      <alignment horizontal="right" wrapText="1" indent="1"/>
    </xf>
    <xf numFmtId="167" fontId="14" fillId="25" borderId="0" xfId="0" applyNumberFormat="1" applyFont="1" applyFill="1" applyBorder="1" applyAlignment="1" applyProtection="1">
      <alignment horizontal="right" wrapText="1" indent="1"/>
    </xf>
    <xf numFmtId="168" fontId="14" fillId="25" borderId="0" xfId="0" applyNumberFormat="1" applyFont="1" applyFill="1" applyBorder="1" applyAlignment="1" applyProtection="1">
      <alignment horizontal="right" wrapText="1" indent="1"/>
    </xf>
    <xf numFmtId="168" fontId="14" fillId="26" borderId="0" xfId="0" applyNumberFormat="1" applyFont="1" applyFill="1" applyBorder="1" applyAlignment="1" applyProtection="1">
      <alignment horizontal="right" wrapText="1" indent="1"/>
    </xf>
    <xf numFmtId="0" fontId="128" fillId="25" borderId="0" xfId="68" applyNumberFormat="1" applyFont="1" applyFill="1" applyBorder="1" applyAlignment="1" applyProtection="1">
      <alignment vertical="justify" wrapText="1"/>
      <protection locked="0"/>
    </xf>
    <xf numFmtId="0" fontId="11" fillId="0" borderId="0" xfId="70" applyFont="1" applyAlignment="1">
      <alignment horizontal="left"/>
    </xf>
    <xf numFmtId="1" fontId="13" fillId="26" borderId="12" xfId="63" applyNumberFormat="1" applyFont="1" applyFill="1" applyBorder="1" applyAlignment="1">
      <alignment horizontal="center" vertical="center"/>
    </xf>
    <xf numFmtId="2" fontId="72" fillId="24" borderId="0" xfId="40" applyNumberFormat="1" applyFont="1" applyFill="1" applyBorder="1" applyAlignment="1">
      <alignment horizontal="center" vertical="center" wrapText="1"/>
    </xf>
    <xf numFmtId="0" fontId="11" fillId="25" borderId="22" xfId="62" applyFont="1" applyFill="1" applyBorder="1" applyAlignment="1">
      <alignment horizontal="left"/>
    </xf>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3" fontId="83" fillId="27" borderId="0" xfId="40" applyNumberFormat="1" applyFont="1" applyFill="1" applyBorder="1" applyAlignment="1">
      <alignment horizontal="right" wrapText="1"/>
    </xf>
    <xf numFmtId="0" fontId="73" fillId="26" borderId="0" xfId="63" applyFont="1" applyFill="1"/>
    <xf numFmtId="0" fontId="73" fillId="0" borderId="0" xfId="63" applyFont="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0" fontId="73" fillId="0" borderId="0" xfId="63" applyFont="1" applyAlignment="1"/>
    <xf numFmtId="0" fontId="72" fillId="24" borderId="0" xfId="66" applyFont="1" applyFill="1" applyBorder="1" applyAlignment="1">
      <alignment horizontal="left" indent="1"/>
    </xf>
    <xf numFmtId="0" fontId="130" fillId="25" borderId="0" xfId="63" applyFont="1" applyFill="1" applyBorder="1" applyAlignment="1">
      <alignment horizontal="center" vertical="center"/>
    </xf>
    <xf numFmtId="0" fontId="10" fillId="25" borderId="0" xfId="63" applyFont="1" applyFill="1" applyBorder="1" applyAlignment="1">
      <alignment horizontal="right"/>
    </xf>
    <xf numFmtId="0" fontId="42" fillId="25" borderId="0" xfId="63" applyFont="1" applyFill="1" applyBorder="1" applyAlignment="1">
      <alignment horizontal="right" wrapText="1"/>
    </xf>
    <xf numFmtId="0" fontId="4" fillId="25" borderId="0" xfId="63" applyFill="1" applyBorder="1" applyAlignment="1">
      <alignment horizontal="right"/>
    </xf>
    <xf numFmtId="0" fontId="72" fillId="25" borderId="0" xfId="63" applyFont="1" applyFill="1" applyBorder="1" applyAlignment="1">
      <alignment horizontal="left"/>
    </xf>
    <xf numFmtId="0" fontId="20" fillId="25" borderId="0" xfId="70" applyFont="1" applyFill="1" applyBorder="1" applyAlignment="1">
      <alignment horizontal="right"/>
    </xf>
    <xf numFmtId="3" fontId="83" fillId="25" borderId="0" xfId="63" applyNumberFormat="1" applyFont="1" applyFill="1" applyBorder="1" applyAlignment="1">
      <alignment horizontal="right"/>
    </xf>
    <xf numFmtId="1" fontId="14" fillId="26" borderId="0" xfId="63" applyNumberFormat="1" applyFont="1" applyFill="1" applyBorder="1" applyAlignment="1">
      <alignment horizontal="right" wrapText="1"/>
    </xf>
    <xf numFmtId="0" fontId="14" fillId="0" borderId="0" xfId="63" applyFont="1" applyBorder="1" applyAlignment="1">
      <alignment horizontal="right" wrapText="1"/>
    </xf>
    <xf numFmtId="0" fontId="20" fillId="25" borderId="0" xfId="63" applyFont="1" applyFill="1" applyBorder="1" applyAlignment="1">
      <alignment horizontal="center" wrapText="1"/>
    </xf>
    <xf numFmtId="0" fontId="49" fillId="25" borderId="0" xfId="63" applyFont="1" applyFill="1" applyBorder="1" applyAlignment="1"/>
    <xf numFmtId="0" fontId="83" fillId="25" borderId="0" xfId="63" applyFont="1" applyFill="1" applyBorder="1" applyAlignment="1">
      <alignment horizontal="left" wrapText="1"/>
    </xf>
    <xf numFmtId="3" fontId="83" fillId="25" borderId="0" xfId="63" quotePrefix="1" applyNumberFormat="1" applyFont="1" applyFill="1" applyBorder="1" applyAlignment="1">
      <alignment horizontal="right"/>
    </xf>
    <xf numFmtId="1" fontId="20" fillId="26" borderId="0" xfId="63" applyNumberFormat="1" applyFont="1" applyFill="1" applyBorder="1" applyAlignment="1">
      <alignment horizontal="center" wrapText="1"/>
    </xf>
    <xf numFmtId="0" fontId="20" fillId="0" borderId="0" xfId="63" applyFont="1" applyBorder="1" applyAlignment="1">
      <alignment horizontal="center" wrapText="1"/>
    </xf>
    <xf numFmtId="0" fontId="13" fillId="25" borderId="0" xfId="63" applyFont="1" applyFill="1" applyBorder="1" applyAlignment="1">
      <alignment horizontal="center" vertical="center" wrapText="1"/>
    </xf>
    <xf numFmtId="0" fontId="43" fillId="25" borderId="0" xfId="63" applyFont="1" applyFill="1" applyBorder="1"/>
    <xf numFmtId="0" fontId="83" fillId="25" borderId="0" xfId="63" applyFont="1" applyFill="1" applyBorder="1" applyAlignment="1">
      <alignment horizontal="left" vertical="top" wrapText="1"/>
    </xf>
    <xf numFmtId="3" fontId="18" fillId="25" borderId="0" xfId="63" quotePrefix="1" applyNumberFormat="1" applyFont="1" applyFill="1" applyBorder="1" applyAlignment="1">
      <alignment horizontal="right" vertical="center"/>
    </xf>
    <xf numFmtId="1" fontId="13" fillId="26" borderId="0" xfId="63" applyNumberFormat="1" applyFont="1" applyFill="1" applyBorder="1" applyAlignment="1">
      <alignment horizontal="center" vertical="center" wrapText="1"/>
    </xf>
    <xf numFmtId="0" fontId="13" fillId="0" borderId="0" xfId="63" applyFont="1" applyBorder="1" applyAlignment="1">
      <alignment horizontal="center" vertical="center" wrapText="1"/>
    </xf>
    <xf numFmtId="1" fontId="42" fillId="26" borderId="0" xfId="63" applyNumberFormat="1" applyFont="1" applyFill="1" applyBorder="1" applyAlignment="1">
      <alignment horizontal="center" vertical="center" wrapText="1"/>
    </xf>
    <xf numFmtId="0" fontId="13" fillId="26" borderId="0" xfId="63" applyFont="1" applyFill="1" applyBorder="1" applyAlignment="1">
      <alignment horizontal="center" vertical="center" wrapText="1"/>
    </xf>
    <xf numFmtId="0" fontId="43" fillId="26" borderId="0" xfId="63" applyFont="1" applyFill="1" applyBorder="1"/>
    <xf numFmtId="0" fontId="18" fillId="25" borderId="0" xfId="70" applyFont="1" applyFill="1" applyBorder="1" applyAlignment="1"/>
    <xf numFmtId="3" fontId="18" fillId="25" borderId="0" xfId="63" applyNumberFormat="1" applyFont="1" applyFill="1" applyBorder="1" applyAlignment="1">
      <alignment horizontal="right" vertical="center"/>
    </xf>
    <xf numFmtId="0" fontId="18" fillId="25" borderId="0" xfId="70" quotePrefix="1" applyFont="1" applyFill="1" applyBorder="1" applyAlignment="1"/>
    <xf numFmtId="3" fontId="83" fillId="25" borderId="0" xfId="63" quotePrefix="1" applyNumberFormat="1" applyFont="1" applyFill="1" applyBorder="1" applyAlignment="1">
      <alignment horizontal="right" vertical="center"/>
    </xf>
    <xf numFmtId="3" fontId="83" fillId="25" borderId="0" xfId="63" applyNumberFormat="1" applyFont="1" applyFill="1" applyBorder="1" applyAlignment="1">
      <alignment horizontal="right" vertical="center"/>
    </xf>
    <xf numFmtId="1" fontId="20" fillId="26" borderId="0" xfId="63" applyNumberFormat="1" applyFont="1" applyFill="1" applyBorder="1" applyAlignment="1">
      <alignment horizontal="center" vertical="center" wrapText="1"/>
    </xf>
    <xf numFmtId="0" fontId="11" fillId="25" borderId="0" xfId="63" applyFont="1" applyFill="1" applyBorder="1" applyAlignment="1">
      <alignment horizontal="left" vertical="top" wrapText="1"/>
    </xf>
    <xf numFmtId="0" fontId="8" fillId="25" borderId="19" xfId="63" applyFont="1" applyFill="1" applyBorder="1" applyAlignment="1">
      <alignment horizontal="right" vertical="center"/>
    </xf>
    <xf numFmtId="0" fontId="130" fillId="25" borderId="19" xfId="63" applyFont="1" applyFill="1" applyBorder="1"/>
    <xf numFmtId="0" fontId="43" fillId="26" borderId="0" xfId="70" applyFont="1" applyFill="1" applyBorder="1" applyAlignment="1"/>
    <xf numFmtId="0" fontId="72" fillId="27" borderId="0" xfId="66" applyFont="1" applyFill="1" applyBorder="1" applyAlignment="1">
      <alignment horizontal="left" vertical="top"/>
    </xf>
    <xf numFmtId="0" fontId="83" fillId="26" borderId="0" xfId="63" applyFont="1" applyFill="1" applyBorder="1" applyAlignment="1">
      <alignment horizontal="left" vertical="top" wrapText="1"/>
    </xf>
    <xf numFmtId="167" fontId="31" fillId="26" borderId="0" xfId="70" applyNumberFormat="1" applyFont="1" applyFill="1" applyBorder="1" applyAlignment="1">
      <alignment horizontal="right"/>
    </xf>
    <xf numFmtId="0" fontId="13" fillId="0" borderId="0" xfId="70" applyFont="1" applyBorder="1" applyAlignment="1">
      <alignment horizontal="center"/>
    </xf>
    <xf numFmtId="49" fontId="14" fillId="26" borderId="0" xfId="63" applyNumberFormat="1" applyFont="1" applyFill="1" applyBorder="1" applyAlignment="1">
      <alignment horizontal="left"/>
    </xf>
    <xf numFmtId="0" fontId="18" fillId="26" borderId="0" xfId="63" applyFont="1" applyFill="1" applyBorder="1" applyAlignment="1">
      <alignment horizontal="left"/>
    </xf>
    <xf numFmtId="0" fontId="31" fillId="26" borderId="0" xfId="70" applyFont="1" applyFill="1" applyBorder="1" applyAlignment="1">
      <alignment horizontal="justify"/>
    </xf>
    <xf numFmtId="0" fontId="131" fillId="26" borderId="0" xfId="70" applyFont="1" applyFill="1" applyBorder="1" applyAlignment="1"/>
    <xf numFmtId="167" fontId="18" fillId="26" borderId="0" xfId="70" applyNumberFormat="1" applyFont="1" applyFill="1" applyBorder="1" applyAlignment="1">
      <alignment horizontal="right"/>
    </xf>
    <xf numFmtId="0" fontId="8" fillId="25" borderId="19" xfId="63" applyFont="1" applyFill="1" applyBorder="1" applyAlignment="1"/>
    <xf numFmtId="0" fontId="11" fillId="26" borderId="0" xfId="63" applyFont="1" applyFill="1" applyAlignment="1"/>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25" fillId="25" borderId="0" xfId="62" applyFont="1" applyFill="1" applyBorder="1" applyAlignment="1">
      <alignment vertical="center"/>
    </xf>
    <xf numFmtId="0" fontId="13" fillId="25" borderId="0" xfId="78" applyFont="1" applyFill="1" applyBorder="1" applyAlignment="1">
      <alignment horizontal="center" vertical="center"/>
    </xf>
    <xf numFmtId="0" fontId="13" fillId="25" borderId="11" xfId="78" applyFont="1" applyFill="1" applyBorder="1" applyAlignment="1">
      <alignment horizontal="center" vertical="center"/>
    </xf>
    <xf numFmtId="0" fontId="13" fillId="25" borderId="11" xfId="78" applyFont="1" applyFill="1" applyBorder="1" applyAlignment="1">
      <alignment horizontal="center" vertical="center" wrapText="1"/>
    </xf>
    <xf numFmtId="3" fontId="72" fillId="26" borderId="0" xfId="71" applyNumberFormat="1" applyFont="1" applyFill="1" applyBorder="1" applyAlignment="1">
      <alignment horizontal="right" vertical="center"/>
    </xf>
    <xf numFmtId="0" fontId="20" fillId="0" borderId="0" xfId="62" applyFont="1" applyAlignment="1">
      <alignment vertical="center"/>
    </xf>
    <xf numFmtId="1" fontId="20" fillId="0" borderId="0" xfId="62" applyNumberFormat="1" applyFont="1" applyAlignment="1">
      <alignment vertical="center"/>
    </xf>
    <xf numFmtId="0" fontId="14" fillId="27" borderId="0" xfId="40" applyFont="1" applyFill="1" applyBorder="1" applyAlignment="1">
      <alignment horizontal="left" vertical="center"/>
    </xf>
    <xf numFmtId="171" fontId="5" fillId="26" borderId="0" xfId="62" applyNumberFormat="1" applyFont="1" applyFill="1" applyBorder="1" applyAlignment="1">
      <alignment horizontal="right" vertical="center"/>
    </xf>
    <xf numFmtId="0" fontId="14" fillId="25" borderId="0" xfId="62" applyFont="1" applyFill="1" applyBorder="1" applyAlignment="1">
      <alignment wrapText="1"/>
    </xf>
    <xf numFmtId="0" fontId="18" fillId="25" borderId="0" xfId="62" applyFont="1" applyFill="1" applyBorder="1" applyAlignment="1">
      <alignment wrapText="1"/>
    </xf>
    <xf numFmtId="0" fontId="119" fillId="25" borderId="0" xfId="68" applyFont="1" applyFill="1" applyBorder="1" applyAlignment="1" applyProtection="1">
      <alignment horizontal="left"/>
    </xf>
    <xf numFmtId="0" fontId="31" fillId="25" borderId="0" xfId="62" applyFont="1" applyFill="1" applyBorder="1" applyAlignment="1"/>
    <xf numFmtId="165" fontId="47" fillId="0" borderId="0" xfId="0" applyNumberFormat="1" applyFont="1" applyFill="1"/>
    <xf numFmtId="165" fontId="4" fillId="0" borderId="0" xfId="62" applyNumberFormat="1" applyAlignment="1">
      <alignment vertical="center"/>
    </xf>
    <xf numFmtId="167" fontId="0" fillId="0" borderId="0" xfId="0" applyNumberFormat="1" applyProtection="1">
      <protection locked="0"/>
    </xf>
    <xf numFmtId="165" fontId="0" fillId="0" borderId="0" xfId="0" applyNumberFormat="1" applyProtection="1">
      <protection locked="0"/>
    </xf>
    <xf numFmtId="165" fontId="43" fillId="0" borderId="0" xfId="0" applyNumberFormat="1" applyFont="1" applyProtection="1">
      <protection locked="0"/>
    </xf>
    <xf numFmtId="165" fontId="58" fillId="0" borderId="0" xfId="0" applyNumberFormat="1" applyFont="1" applyProtection="1">
      <protection locked="0"/>
    </xf>
    <xf numFmtId="165" fontId="15" fillId="0" borderId="0" xfId="0" applyNumberFormat="1" applyFont="1" applyProtection="1">
      <protection locked="0"/>
    </xf>
    <xf numFmtId="177" fontId="25" fillId="27" borderId="0" xfId="220" applyNumberFormat="1" applyFont="1" applyFill="1" applyBorder="1" applyAlignment="1">
      <alignment horizontal="center" wrapText="1"/>
    </xf>
    <xf numFmtId="177" fontId="25" fillId="27" borderId="0" xfId="220" applyNumberFormat="1" applyFont="1" applyFill="1" applyBorder="1" applyAlignment="1">
      <alignment horizontal="right" wrapText="1" indent="1"/>
    </xf>
    <xf numFmtId="0" fontId="25" fillId="25" borderId="0" xfId="62" applyFont="1" applyFill="1" applyBorder="1" applyAlignment="1">
      <alignment horizontal="left" indent="1"/>
    </xf>
    <xf numFmtId="177" fontId="25" fillId="27" borderId="71" xfId="220" applyNumberFormat="1" applyFont="1" applyFill="1" applyBorder="1" applyAlignment="1">
      <alignment horizontal="right" wrapText="1" indent="1"/>
    </xf>
    <xf numFmtId="0" fontId="0" fillId="0" borderId="0" xfId="51" applyFont="1" applyAlignment="1">
      <alignment horizontal="justify" vertical="top"/>
    </xf>
    <xf numFmtId="0" fontId="58" fillId="0" borderId="0" xfId="51" applyFont="1" applyAlignment="1">
      <alignment horizontal="justify" vertical="top"/>
    </xf>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77" fillId="26" borderId="15" xfId="0" applyFont="1" applyFill="1" applyBorder="1" applyAlignment="1" applyProtection="1">
      <alignment horizontal="left" vertical="center"/>
    </xf>
    <xf numFmtId="0" fontId="77" fillId="26" borderId="16" xfId="0" applyFont="1" applyFill="1" applyBorder="1" applyAlignment="1" applyProtection="1">
      <alignment horizontal="left" vertical="center"/>
    </xf>
    <xf numFmtId="0" fontId="77" fillId="26" borderId="17" xfId="0" applyFont="1" applyFill="1" applyBorder="1" applyAlignment="1" applyProtection="1">
      <alignment horizontal="left" vertical="center"/>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3" fillId="26" borderId="52" xfId="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6" borderId="0" xfId="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173" fontId="14" fillId="25" borderId="0" xfId="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75" fillId="24" borderId="0" xfId="40" applyNumberFormat="1" applyFont="1" applyFill="1" applyBorder="1" applyAlignment="1" applyProtection="1">
      <alignment horizontal="right" wrapText="1" indent="2"/>
    </xf>
    <xf numFmtId="168" fontId="75"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0" fontId="13" fillId="25" borderId="18"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78" fillId="25" borderId="0" xfId="0" applyFont="1" applyFill="1" applyBorder="1" applyAlignment="1" applyProtection="1">
      <alignment horizontal="center"/>
    </xf>
    <xf numFmtId="0" fontId="43" fillId="26" borderId="15" xfId="0" applyFont="1" applyFill="1" applyBorder="1" applyAlignment="1" applyProtection="1">
      <alignment horizontal="left"/>
    </xf>
    <xf numFmtId="0" fontId="43" fillId="26" borderId="16" xfId="0" applyFont="1" applyFill="1" applyBorder="1" applyAlignment="1" applyProtection="1">
      <alignment horizontal="left"/>
    </xf>
    <xf numFmtId="0" fontId="43" fillId="26" borderId="17" xfId="0" applyFont="1" applyFill="1" applyBorder="1" applyAlignment="1" applyProtection="1">
      <alignment horizontal="left"/>
    </xf>
    <xf numFmtId="0" fontId="0" fillId="25" borderId="0" xfId="0" applyFill="1" applyAlignment="1" applyProtection="1">
      <alignment vertical="justify" wrapText="1"/>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0" applyFont="1" applyFill="1" applyBorder="1" applyAlignment="1" applyProtection="1">
      <alignment horizontal="right" indent="6"/>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1" fontId="13" fillId="25" borderId="13" xfId="0" applyNumberFormat="1" applyFont="1" applyFill="1" applyBorder="1" applyAlignment="1">
      <alignment horizontal="center" wrapText="1"/>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wrapText="1"/>
    </xf>
    <xf numFmtId="0" fontId="13" fillId="26" borderId="13" xfId="70" applyFont="1" applyFill="1" applyBorder="1" applyAlignment="1">
      <alignment horizontal="center"/>
    </xf>
    <xf numFmtId="0" fontId="72" fillId="25" borderId="0" xfId="78" applyFont="1" applyFill="1" applyBorder="1" applyAlignment="1">
      <alignment horizontal="left" vertic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14" fillId="26" borderId="79" xfId="70" applyFont="1" applyFill="1" applyBorder="1" applyAlignment="1">
      <alignment horizontal="center" vertical="center"/>
    </xf>
    <xf numFmtId="0" fontId="114" fillId="26" borderId="80" xfId="70" applyFont="1" applyFill="1" applyBorder="1" applyAlignment="1">
      <alignment horizontal="center" vertical="center"/>
    </xf>
    <xf numFmtId="0" fontId="13" fillId="25" borderId="13"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78" xfId="70" applyFont="1" applyFill="1" applyBorder="1" applyAlignment="1">
      <alignment horizontal="center" vertical="center" wrapText="1"/>
    </xf>
    <xf numFmtId="0" fontId="13" fillId="25" borderId="81" xfId="70" applyFont="1" applyFill="1" applyBorder="1" applyAlignment="1">
      <alignment horizontal="center" vertical="center" wrapText="1"/>
    </xf>
    <xf numFmtId="3" fontId="83" fillId="25" borderId="0" xfId="63" applyNumberFormat="1" applyFont="1" applyFill="1" applyBorder="1" applyAlignment="1">
      <alignment horizontal="right" vertical="distributed" indent="2"/>
    </xf>
    <xf numFmtId="3" fontId="83" fillId="25" borderId="0" xfId="63" applyNumberFormat="1" applyFont="1" applyFill="1" applyBorder="1" applyAlignment="1">
      <alignment horizontal="right" indent="3"/>
    </xf>
    <xf numFmtId="3" fontId="83" fillId="25" borderId="0" xfId="63" applyNumberFormat="1" applyFont="1" applyFill="1" applyBorder="1" applyAlignment="1">
      <alignment horizontal="right"/>
    </xf>
    <xf numFmtId="173" fontId="5" fillId="26" borderId="0" xfId="63" applyNumberFormat="1" applyFont="1" applyFill="1" applyBorder="1" applyAlignment="1">
      <alignment horizontal="right"/>
    </xf>
    <xf numFmtId="0" fontId="11" fillId="25" borderId="0" xfId="63" applyFont="1" applyFill="1" applyBorder="1" applyAlignment="1">
      <alignment horizontal="left" vertical="top" wrapText="1"/>
    </xf>
    <xf numFmtId="3" fontId="11" fillId="25" borderId="0" xfId="63" applyNumberFormat="1" applyFont="1" applyFill="1" applyBorder="1" applyAlignment="1">
      <alignment horizontal="right" vertical="distributed" indent="2"/>
    </xf>
    <xf numFmtId="3" fontId="11" fillId="25" borderId="0" xfId="63" applyNumberFormat="1" applyFont="1" applyFill="1" applyBorder="1" applyAlignment="1">
      <alignment horizontal="right" indent="3"/>
    </xf>
    <xf numFmtId="0" fontId="13" fillId="25" borderId="18" xfId="63" applyFont="1" applyFill="1" applyBorder="1" applyAlignment="1">
      <alignment horizontal="left" indent="6"/>
    </xf>
    <xf numFmtId="0" fontId="129" fillId="25" borderId="34" xfId="63" applyFont="1" applyFill="1" applyBorder="1" applyAlignment="1">
      <alignment horizontal="center" vertical="center"/>
    </xf>
    <xf numFmtId="0" fontId="129" fillId="25" borderId="37" xfId="63" applyFont="1" applyFill="1" applyBorder="1" applyAlignment="1">
      <alignment horizontal="center" vertical="center"/>
    </xf>
    <xf numFmtId="0" fontId="129" fillId="25" borderId="35" xfId="63" applyFont="1" applyFill="1" applyBorder="1" applyAlignment="1">
      <alignment horizontal="center" vertical="center"/>
    </xf>
    <xf numFmtId="3" fontId="13" fillId="25" borderId="12" xfId="63" quotePrefix="1" applyNumberFormat="1" applyFont="1" applyFill="1" applyBorder="1" applyAlignment="1">
      <alignment horizontal="center" vertical="center"/>
    </xf>
    <xf numFmtId="3" fontId="13" fillId="25" borderId="12" xfId="63" quotePrefix="1" applyNumberFormat="1" applyFont="1" applyFill="1" applyBorder="1" applyAlignment="1">
      <alignment horizontal="center" vertical="center"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58"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20" fillId="25" borderId="0" xfId="70" applyFont="1" applyFill="1" applyBorder="1" applyAlignment="1">
      <alignment horizontal="left" indent="1"/>
    </xf>
    <xf numFmtId="0" fontId="13" fillId="0" borderId="0" xfId="70" applyFont="1" applyBorder="1" applyAlignment="1">
      <alignment horizontal="left" indent="1"/>
    </xf>
    <xf numFmtId="0" fontId="13" fillId="26" borderId="83" xfId="70" applyFont="1" applyFill="1" applyBorder="1" applyAlignment="1">
      <alignment horizontal="center"/>
    </xf>
    <xf numFmtId="0" fontId="13" fillId="26" borderId="49" xfId="70" applyFont="1" applyFill="1" applyBorder="1" applyAlignment="1">
      <alignment horizontal="center"/>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wrapText="1"/>
    </xf>
    <xf numFmtId="0" fontId="13" fillId="25" borderId="74" xfId="70" applyFont="1" applyFill="1" applyBorder="1" applyAlignment="1">
      <alignment horizontal="center" wrapText="1"/>
    </xf>
    <xf numFmtId="0" fontId="13" fillId="25" borderId="84" xfId="70" applyFont="1" applyFill="1" applyBorder="1" applyAlignment="1">
      <alignment horizontal="center" wrapTex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3" fillId="26" borderId="82" xfId="70" applyFont="1" applyFill="1" applyBorder="1" applyAlignment="1">
      <alignment horizontal="center"/>
    </xf>
    <xf numFmtId="0" fontId="86" fillId="25" borderId="0" xfId="62" applyFont="1" applyFill="1" applyBorder="1" applyAlignment="1">
      <alignment horizontal="righ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8" fillId="25" borderId="0" xfId="78" applyFont="1" applyFill="1" applyBorder="1" applyAlignment="1">
      <alignment horizontal="left" vertical="top"/>
    </xf>
    <xf numFmtId="0" fontId="13" fillId="25" borderId="12" xfId="78" applyFont="1" applyFill="1" applyBorder="1" applyAlignment="1">
      <alignment horizontal="center" vertical="center" wrapText="1"/>
    </xf>
    <xf numFmtId="0" fontId="18" fillId="25" borderId="0" xfId="62" applyFont="1" applyFill="1" applyBorder="1" applyAlignment="1">
      <alignment horizontal="left" wrapText="1"/>
    </xf>
    <xf numFmtId="3" fontId="72" fillId="25" borderId="0" xfId="62" applyNumberFormat="1" applyFont="1" applyFill="1" applyBorder="1" applyAlignment="1">
      <alignment horizontal="right" vertical="center" indent="2"/>
    </xf>
    <xf numFmtId="3" fontId="72" fillId="24" borderId="0" xfId="40" applyNumberFormat="1" applyFont="1" applyFill="1" applyBorder="1" applyAlignment="1">
      <alignment horizontal="left" vertical="center" wrapText="1"/>
    </xf>
    <xf numFmtId="3" fontId="75" fillId="25" borderId="0" xfId="62" applyNumberFormat="1" applyFont="1" applyFill="1" applyBorder="1" applyAlignment="1">
      <alignment horizontal="right" vertical="center" indent="2"/>
    </xf>
    <xf numFmtId="0" fontId="11" fillId="25" borderId="49" xfId="62" applyFont="1" applyFill="1" applyBorder="1" applyAlignment="1">
      <alignment horizontal="left"/>
    </xf>
    <xf numFmtId="3" fontId="72" fillId="27" borderId="0" xfId="40" applyNumberFormat="1" applyFont="1" applyFill="1" applyBorder="1" applyAlignment="1">
      <alignment horizontal="left"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0" fontId="13" fillId="26" borderId="72"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0" fontId="13" fillId="26" borderId="72" xfId="70" applyFont="1" applyFill="1" applyBorder="1" applyAlignment="1">
      <alignment horizontal="center"/>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xf>
    <xf numFmtId="0" fontId="75" fillId="25" borderId="0" xfId="70" applyNumberFormat="1" applyFont="1" applyFill="1" applyBorder="1" applyAlignment="1" applyProtection="1">
      <alignment horizontal="right" vertical="justify" wrapText="1"/>
      <protection locked="0"/>
    </xf>
    <xf numFmtId="0" fontId="128" fillId="25" borderId="0" xfId="68" applyNumberFormat="1" applyFont="1" applyFill="1" applyBorder="1" applyAlignment="1" applyProtection="1">
      <alignment horizontal="left" vertical="justify" wrapText="1"/>
      <protection locked="0"/>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horizontal="left" vertical="center" wrapText="1"/>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3" fillId="25" borderId="69" xfId="78" applyFont="1" applyFill="1" applyBorder="1" applyAlignment="1">
      <alignment horizontal="center" vertical="center" wrapText="1"/>
    </xf>
    <xf numFmtId="0" fontId="13" fillId="25" borderId="85" xfId="78" applyFont="1" applyFill="1" applyBorder="1" applyAlignment="1">
      <alignment horizontal="center" vertical="center"/>
    </xf>
    <xf numFmtId="165" fontId="73" fillId="0" borderId="0" xfId="70" applyNumberFormat="1" applyFont="1" applyFill="1"/>
    <xf numFmtId="0" fontId="111" fillId="0" borderId="0" xfId="70" applyFont="1" applyFill="1"/>
    <xf numFmtId="0" fontId="128" fillId="0" borderId="0" xfId="68" applyNumberFormat="1" applyFont="1" applyFill="1" applyBorder="1" applyAlignment="1" applyProtection="1">
      <alignment vertical="justify" wrapText="1"/>
      <protection locked="0"/>
    </xf>
    <xf numFmtId="165" fontId="111" fillId="0" borderId="0" xfId="70" applyNumberFormat="1" applyFont="1" applyFill="1" applyAlignment="1">
      <alignment horizontal="justify" vertical="center"/>
    </xf>
    <xf numFmtId="0" fontId="0" fillId="0" borderId="0" xfId="51" applyFont="1" applyFill="1"/>
    <xf numFmtId="0" fontId="15" fillId="0" borderId="0" xfId="51" applyFont="1" applyFill="1"/>
    <xf numFmtId="2" fontId="0" fillId="0" borderId="0" xfId="51" applyNumberFormat="1" applyFont="1" applyFill="1"/>
    <xf numFmtId="0" fontId="4" fillId="0" borderId="0" xfId="51" applyFont="1" applyFill="1"/>
    <xf numFmtId="0" fontId="26" fillId="0" borderId="0" xfId="51" applyFont="1" applyFill="1"/>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2015</c:v>
                  </c:pt>
                  <c:pt idx="9">
                    <c:v>2016</c:v>
                  </c:pt>
                </c:lvl>
              </c:multiLvlStrCache>
            </c:multiLvlStrRef>
          </c:cat>
          <c:val>
            <c:numRef>
              <c:f>'9lay_off'!$E$12:$Q$12</c:f>
              <c:numCache>
                <c:formatCode>0</c:formatCode>
                <c:ptCount val="13"/>
                <c:pt idx="0">
                  <c:v>118</c:v>
                </c:pt>
                <c:pt idx="1">
                  <c:v>102</c:v>
                </c:pt>
                <c:pt idx="2">
                  <c:v>95</c:v>
                </c:pt>
                <c:pt idx="3">
                  <c:v>80</c:v>
                </c:pt>
                <c:pt idx="4">
                  <c:v>71</c:v>
                </c:pt>
                <c:pt idx="5">
                  <c:v>77</c:v>
                </c:pt>
                <c:pt idx="6">
                  <c:v>75</c:v>
                </c:pt>
                <c:pt idx="7">
                  <c:v>82</c:v>
                </c:pt>
                <c:pt idx="8">
                  <c:v>89</c:v>
                </c:pt>
                <c:pt idx="9">
                  <c:v>82</c:v>
                </c:pt>
                <c:pt idx="10">
                  <c:v>99</c:v>
                </c:pt>
                <c:pt idx="11">
                  <c:v>90</c:v>
                </c:pt>
                <c:pt idx="12">
                  <c:v>84</c:v>
                </c:pt>
              </c:numCache>
            </c:numRef>
          </c:val>
        </c:ser>
        <c:dLbls>
          <c:showLegendKey val="0"/>
          <c:showVal val="0"/>
          <c:showCatName val="0"/>
          <c:showSerName val="0"/>
          <c:showPercent val="0"/>
          <c:showBubbleSize val="0"/>
        </c:dLbls>
        <c:gapWidth val="150"/>
        <c:axId val="65358464"/>
        <c:axId val="65376640"/>
      </c:barChart>
      <c:catAx>
        <c:axId val="653584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5376640"/>
        <c:crosses val="autoZero"/>
        <c:auto val="1"/>
        <c:lblAlgn val="ctr"/>
        <c:lblOffset val="100"/>
        <c:tickLblSkip val="1"/>
        <c:tickMarkSkip val="1"/>
        <c:noMultiLvlLbl val="0"/>
      </c:catAx>
      <c:valAx>
        <c:axId val="653766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3584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2015</c:v>
                  </c:pt>
                  <c:pt idx="9">
                    <c:v>2016</c:v>
                  </c:pt>
                </c:lvl>
              </c:multiLvlStrCache>
            </c:multiLvlStrRef>
          </c:cat>
          <c:val>
            <c:numRef>
              <c:f>'9lay_off'!$E$15:$Q$15</c:f>
              <c:numCache>
                <c:formatCode>#,##0</c:formatCode>
                <c:ptCount val="13"/>
                <c:pt idx="0">
                  <c:v>1581</c:v>
                </c:pt>
                <c:pt idx="1">
                  <c:v>1528</c:v>
                </c:pt>
                <c:pt idx="2">
                  <c:v>1089</c:v>
                </c:pt>
                <c:pt idx="3">
                  <c:v>554</c:v>
                </c:pt>
                <c:pt idx="4">
                  <c:v>491</c:v>
                </c:pt>
                <c:pt idx="5">
                  <c:v>423</c:v>
                </c:pt>
                <c:pt idx="6">
                  <c:v>800</c:v>
                </c:pt>
                <c:pt idx="7">
                  <c:v>1171</c:v>
                </c:pt>
                <c:pt idx="8">
                  <c:v>1614</c:v>
                </c:pt>
                <c:pt idx="9">
                  <c:v>1428</c:v>
                </c:pt>
                <c:pt idx="10">
                  <c:v>1549</c:v>
                </c:pt>
                <c:pt idx="11">
                  <c:v>1313</c:v>
                </c:pt>
                <c:pt idx="12">
                  <c:v>1226</c:v>
                </c:pt>
              </c:numCache>
            </c:numRef>
          </c:val>
        </c:ser>
        <c:dLbls>
          <c:showLegendKey val="0"/>
          <c:showVal val="0"/>
          <c:showCatName val="0"/>
          <c:showSerName val="0"/>
          <c:showPercent val="0"/>
          <c:showBubbleSize val="0"/>
        </c:dLbls>
        <c:gapWidth val="150"/>
        <c:axId val="68398464"/>
        <c:axId val="68666112"/>
      </c:barChart>
      <c:catAx>
        <c:axId val="6839846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68666112"/>
        <c:crosses val="autoZero"/>
        <c:auto val="1"/>
        <c:lblAlgn val="ctr"/>
        <c:lblOffset val="100"/>
        <c:tickLblSkip val="1"/>
        <c:tickMarkSkip val="1"/>
        <c:noMultiLvlLbl val="0"/>
      </c:catAx>
      <c:valAx>
        <c:axId val="686661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83984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02126720"/>
        <c:axId val="102128640"/>
      </c:barChart>
      <c:catAx>
        <c:axId val="1021267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2128640"/>
        <c:crosses val="autoZero"/>
        <c:auto val="1"/>
        <c:lblAlgn val="ctr"/>
        <c:lblOffset val="100"/>
        <c:tickLblSkip val="1"/>
        <c:tickMarkSkip val="1"/>
        <c:noMultiLvlLbl val="0"/>
      </c:catAx>
      <c:valAx>
        <c:axId val="1021286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21267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114370432"/>
        <c:axId val="114371968"/>
      </c:barChart>
      <c:catAx>
        <c:axId val="11437043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4371968"/>
        <c:crosses val="autoZero"/>
        <c:auto val="1"/>
        <c:lblAlgn val="ctr"/>
        <c:lblOffset val="100"/>
        <c:tickLblSkip val="1"/>
        <c:tickMarkSkip val="1"/>
        <c:noMultiLvlLbl val="0"/>
      </c:catAx>
      <c:valAx>
        <c:axId val="1143719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43704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23770368"/>
        <c:axId val="125072512"/>
      </c:barChart>
      <c:catAx>
        <c:axId val="123770368"/>
        <c:scaling>
          <c:orientation val="maxMin"/>
        </c:scaling>
        <c:delete val="0"/>
        <c:axPos val="l"/>
        <c:majorTickMark val="none"/>
        <c:minorTickMark val="none"/>
        <c:tickLblPos val="none"/>
        <c:spPr>
          <a:ln w="3175">
            <a:solidFill>
              <a:srgbClr val="333333"/>
            </a:solidFill>
            <a:prstDash val="solid"/>
          </a:ln>
        </c:spPr>
        <c:crossAx val="125072512"/>
        <c:crosses val="autoZero"/>
        <c:auto val="1"/>
        <c:lblAlgn val="ctr"/>
        <c:lblOffset val="100"/>
        <c:tickMarkSkip val="1"/>
        <c:noMultiLvlLbl val="0"/>
      </c:catAx>
      <c:valAx>
        <c:axId val="1250725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37703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27480960"/>
        <c:axId val="127482496"/>
      </c:barChart>
      <c:catAx>
        <c:axId val="127480960"/>
        <c:scaling>
          <c:orientation val="maxMin"/>
        </c:scaling>
        <c:delete val="0"/>
        <c:axPos val="l"/>
        <c:majorTickMark val="none"/>
        <c:minorTickMark val="none"/>
        <c:tickLblPos val="none"/>
        <c:spPr>
          <a:ln w="3175">
            <a:solidFill>
              <a:srgbClr val="333333"/>
            </a:solidFill>
            <a:prstDash val="solid"/>
          </a:ln>
        </c:spPr>
        <c:crossAx val="127482496"/>
        <c:crosses val="autoZero"/>
        <c:auto val="1"/>
        <c:lblAlgn val="ctr"/>
        <c:lblOffset val="100"/>
        <c:tickMarkSkip val="1"/>
        <c:noMultiLvlLbl val="0"/>
      </c:catAx>
      <c:valAx>
        <c:axId val="1274824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74809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8729088"/>
        <c:axId val="128730624"/>
      </c:barChart>
      <c:catAx>
        <c:axId val="128729088"/>
        <c:scaling>
          <c:orientation val="maxMin"/>
        </c:scaling>
        <c:delete val="0"/>
        <c:axPos val="l"/>
        <c:majorTickMark val="none"/>
        <c:minorTickMark val="none"/>
        <c:tickLblPos val="none"/>
        <c:spPr>
          <a:ln w="3175">
            <a:solidFill>
              <a:srgbClr val="333333"/>
            </a:solidFill>
            <a:prstDash val="solid"/>
          </a:ln>
        </c:spPr>
        <c:crossAx val="128730624"/>
        <c:crosses val="autoZero"/>
        <c:auto val="1"/>
        <c:lblAlgn val="ctr"/>
        <c:lblOffset val="100"/>
        <c:tickMarkSkip val="1"/>
        <c:noMultiLvlLbl val="0"/>
      </c:catAx>
      <c:valAx>
        <c:axId val="1287306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87290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9444096"/>
        <c:axId val="130199936"/>
      </c:barChart>
      <c:catAx>
        <c:axId val="129444096"/>
        <c:scaling>
          <c:orientation val="maxMin"/>
        </c:scaling>
        <c:delete val="0"/>
        <c:axPos val="l"/>
        <c:majorTickMark val="none"/>
        <c:minorTickMark val="none"/>
        <c:tickLblPos val="none"/>
        <c:spPr>
          <a:ln w="3175">
            <a:solidFill>
              <a:srgbClr val="333333"/>
            </a:solidFill>
            <a:prstDash val="solid"/>
          </a:ln>
        </c:spPr>
        <c:crossAx val="130199936"/>
        <c:crosses val="autoZero"/>
        <c:auto val="1"/>
        <c:lblAlgn val="ctr"/>
        <c:lblOffset val="100"/>
        <c:tickMarkSkip val="1"/>
        <c:noMultiLvlLbl val="0"/>
      </c:catAx>
      <c:valAx>
        <c:axId val="1301999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4440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5.4141585606915177</c:v>
                </c:pt>
                <c:pt idx="1">
                  <c:v>4.3430281492565115</c:v>
                </c:pt>
                <c:pt idx="2">
                  <c:v>3.814244048557458</c:v>
                </c:pt>
                <c:pt idx="3">
                  <c:v>2.7911052689231886</c:v>
                </c:pt>
                <c:pt idx="4">
                  <c:v>2.4951779549614805</c:v>
                </c:pt>
                <c:pt idx="5">
                  <c:v>-5.3105203954768809</c:v>
                </c:pt>
                <c:pt idx="6">
                  <c:v>-3.7764881737448408</c:v>
                </c:pt>
                <c:pt idx="7">
                  <c:v>-3.0155404580773815</c:v>
                </c:pt>
                <c:pt idx="8">
                  <c:v>-2.6680768693500334</c:v>
                </c:pt>
                <c:pt idx="9">
                  <c:v>-1.8570001889389842</c:v>
                </c:pt>
              </c:numCache>
            </c:numRef>
          </c:val>
        </c:ser>
        <c:dLbls>
          <c:showLegendKey val="0"/>
          <c:showVal val="0"/>
          <c:showCatName val="0"/>
          <c:showSerName val="0"/>
          <c:showPercent val="0"/>
          <c:showBubbleSize val="0"/>
        </c:dLbls>
        <c:gapWidth val="80"/>
        <c:axId val="134334720"/>
        <c:axId val="134681344"/>
      </c:barChart>
      <c:catAx>
        <c:axId val="134334720"/>
        <c:scaling>
          <c:orientation val="maxMin"/>
        </c:scaling>
        <c:delete val="0"/>
        <c:axPos val="l"/>
        <c:majorTickMark val="none"/>
        <c:minorTickMark val="none"/>
        <c:tickLblPos val="none"/>
        <c:crossAx val="134681344"/>
        <c:crossesAt val="0"/>
        <c:auto val="1"/>
        <c:lblAlgn val="ctr"/>
        <c:lblOffset val="100"/>
        <c:tickMarkSkip val="1"/>
        <c:noMultiLvlLbl val="0"/>
      </c:catAx>
      <c:valAx>
        <c:axId val="134681344"/>
        <c:scaling>
          <c:orientation val="minMax"/>
        </c:scaling>
        <c:delete val="0"/>
        <c:axPos val="t"/>
        <c:numFmt formatCode="0.0" sourceLinked="1"/>
        <c:majorTickMark val="none"/>
        <c:minorTickMark val="none"/>
        <c:tickLblPos val="none"/>
        <c:spPr>
          <a:ln w="9525">
            <a:noFill/>
          </a:ln>
        </c:spPr>
        <c:crossAx val="13433472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106034</c:v>
              </c:pt>
              <c:pt idx="1">
                <c:v>104438</c:v>
              </c:pt>
            </c:numLit>
          </c:val>
        </c:ser>
        <c:dLbls>
          <c:showLegendKey val="0"/>
          <c:showVal val="0"/>
          <c:showCatName val="0"/>
          <c:showSerName val="0"/>
          <c:showPercent val="0"/>
          <c:showBubbleSize val="0"/>
        </c:dLbls>
        <c:gapWidth val="120"/>
        <c:axId val="140270592"/>
        <c:axId val="146494208"/>
      </c:barChart>
      <c:catAx>
        <c:axId val="14027059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6494208"/>
        <c:crosses val="autoZero"/>
        <c:auto val="1"/>
        <c:lblAlgn val="ctr"/>
        <c:lblOffset val="100"/>
        <c:tickLblSkip val="1"/>
        <c:tickMarkSkip val="1"/>
        <c:noMultiLvlLbl val="0"/>
      </c:catAx>
      <c:valAx>
        <c:axId val="1464942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4027059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67387</c:v>
              </c:pt>
              <c:pt idx="1">
                <c:v>3699</c:v>
              </c:pt>
              <c:pt idx="2">
                <c:v>3671</c:v>
              </c:pt>
              <c:pt idx="3">
                <c:v>14027</c:v>
              </c:pt>
              <c:pt idx="4">
                <c:v>11261</c:v>
              </c:pt>
              <c:pt idx="5">
                <c:v>11924</c:v>
              </c:pt>
              <c:pt idx="6">
                <c:v>13925</c:v>
              </c:pt>
              <c:pt idx="7">
                <c:v>16296</c:v>
              </c:pt>
              <c:pt idx="8">
                <c:v>17739</c:v>
              </c:pt>
              <c:pt idx="9">
                <c:v>18790</c:v>
              </c:pt>
              <c:pt idx="10">
                <c:v>17362</c:v>
              </c:pt>
              <c:pt idx="11">
                <c:v>11561</c:v>
              </c:pt>
              <c:pt idx="12">
                <c:v>2830</c:v>
              </c:pt>
            </c:numLit>
          </c:val>
        </c:ser>
        <c:dLbls>
          <c:showLegendKey val="0"/>
          <c:showVal val="0"/>
          <c:showCatName val="0"/>
          <c:showSerName val="0"/>
          <c:showPercent val="0"/>
          <c:showBubbleSize val="0"/>
        </c:dLbls>
        <c:gapWidth val="30"/>
        <c:axId val="153655936"/>
        <c:axId val="153662976"/>
      </c:barChart>
      <c:catAx>
        <c:axId val="1536559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53662976"/>
        <c:crosses val="autoZero"/>
        <c:auto val="1"/>
        <c:lblAlgn val="ctr"/>
        <c:lblOffset val="100"/>
        <c:tickLblSkip val="1"/>
        <c:tickMarkSkip val="1"/>
        <c:noMultiLvlLbl val="0"/>
      </c:catAx>
      <c:valAx>
        <c:axId val="15366297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6559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4966</c:v>
                </c:pt>
                <c:pt idx="1">
                  <c:v>1704</c:v>
                </c:pt>
                <c:pt idx="2">
                  <c:v>3177</c:v>
                </c:pt>
                <c:pt idx="3">
                  <c:v>853</c:v>
                </c:pt>
                <c:pt idx="4">
                  <c:v>1569</c:v>
                </c:pt>
                <c:pt idx="5">
                  <c:v>3538</c:v>
                </c:pt>
                <c:pt idx="6">
                  <c:v>1462</c:v>
                </c:pt>
                <c:pt idx="7">
                  <c:v>3009</c:v>
                </c:pt>
                <c:pt idx="8">
                  <c:v>1298</c:v>
                </c:pt>
                <c:pt idx="9">
                  <c:v>2086</c:v>
                </c:pt>
                <c:pt idx="10">
                  <c:v>16648</c:v>
                </c:pt>
                <c:pt idx="11">
                  <c:v>1208</c:v>
                </c:pt>
                <c:pt idx="12">
                  <c:v>27875</c:v>
                </c:pt>
                <c:pt idx="13">
                  <c:v>2562</c:v>
                </c:pt>
                <c:pt idx="14">
                  <c:v>8293</c:v>
                </c:pt>
                <c:pt idx="15">
                  <c:v>1275</c:v>
                </c:pt>
                <c:pt idx="16">
                  <c:v>2617</c:v>
                </c:pt>
                <c:pt idx="17">
                  <c:v>3305</c:v>
                </c:pt>
                <c:pt idx="18">
                  <c:v>6141</c:v>
                </c:pt>
                <c:pt idx="19">
                  <c:v>1826</c:v>
                </c:pt>
              </c:numCache>
            </c:numRef>
          </c:val>
        </c:ser>
        <c:dLbls>
          <c:showLegendKey val="0"/>
          <c:showVal val="0"/>
          <c:showCatName val="0"/>
          <c:showSerName val="0"/>
          <c:showPercent val="0"/>
          <c:showBubbleSize val="0"/>
        </c:dLbls>
        <c:gapWidth val="30"/>
        <c:axId val="154122112"/>
        <c:axId val="155447296"/>
      </c:barChart>
      <c:catAx>
        <c:axId val="15412211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55447296"/>
        <c:crosses val="autoZero"/>
        <c:auto val="1"/>
        <c:lblAlgn val="ctr"/>
        <c:lblOffset val="100"/>
        <c:tickLblSkip val="1"/>
        <c:tickMarkSkip val="1"/>
        <c:noMultiLvlLbl val="0"/>
      </c:catAx>
      <c:valAx>
        <c:axId val="15544729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41221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121.67311928353701</c:v>
                </c:pt>
                <c:pt idx="1">
                  <c:v>115.421751762444</c:v>
                </c:pt>
                <c:pt idx="2">
                  <c:v>120.237759596269</c:v>
                </c:pt>
                <c:pt idx="3">
                  <c:v>120.95885008060201</c:v>
                </c:pt>
                <c:pt idx="4">
                  <c:v>115.61314467224901</c:v>
                </c:pt>
                <c:pt idx="5">
                  <c:v>126.870140625</c:v>
                </c:pt>
                <c:pt idx="6">
                  <c:v>111.96182167352499</c:v>
                </c:pt>
                <c:pt idx="7">
                  <c:v>120.633512653191</c:v>
                </c:pt>
                <c:pt idx="8">
                  <c:v>113.74047843665799</c:v>
                </c:pt>
                <c:pt idx="9">
                  <c:v>118.49434681543499</c:v>
                </c:pt>
                <c:pt idx="10">
                  <c:v>118.466466173711</c:v>
                </c:pt>
                <c:pt idx="11">
                  <c:v>112.95952151573501</c:v>
                </c:pt>
                <c:pt idx="12">
                  <c:v>117.12097241334099</c:v>
                </c:pt>
                <c:pt idx="13">
                  <c:v>117.943080183681</c:v>
                </c:pt>
                <c:pt idx="14">
                  <c:v>123.130688301064</c:v>
                </c:pt>
                <c:pt idx="15">
                  <c:v>120.72696943972799</c:v>
                </c:pt>
                <c:pt idx="16">
                  <c:v>121.09020357211401</c:v>
                </c:pt>
                <c:pt idx="17">
                  <c:v>116.808804548685</c:v>
                </c:pt>
                <c:pt idx="18">
                  <c:v>87.643150385284599</c:v>
                </c:pt>
                <c:pt idx="19">
                  <c:v>113.615548463357</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115.688613141415</c:v>
                </c:pt>
                <c:pt idx="1">
                  <c:v>115.688613141415</c:v>
                </c:pt>
                <c:pt idx="2">
                  <c:v>115.688613141415</c:v>
                </c:pt>
                <c:pt idx="3">
                  <c:v>115.688613141415</c:v>
                </c:pt>
                <c:pt idx="4">
                  <c:v>115.688613141415</c:v>
                </c:pt>
                <c:pt idx="5">
                  <c:v>115.688613141415</c:v>
                </c:pt>
                <c:pt idx="6">
                  <c:v>115.688613141415</c:v>
                </c:pt>
                <c:pt idx="7">
                  <c:v>115.688613141415</c:v>
                </c:pt>
                <c:pt idx="8">
                  <c:v>115.688613141415</c:v>
                </c:pt>
                <c:pt idx="9">
                  <c:v>115.688613141415</c:v>
                </c:pt>
                <c:pt idx="10">
                  <c:v>115.688613141415</c:v>
                </c:pt>
                <c:pt idx="11">
                  <c:v>115.688613141415</c:v>
                </c:pt>
                <c:pt idx="12">
                  <c:v>115.688613141415</c:v>
                </c:pt>
                <c:pt idx="13">
                  <c:v>115.688613141415</c:v>
                </c:pt>
                <c:pt idx="14">
                  <c:v>115.688613141415</c:v>
                </c:pt>
                <c:pt idx="15">
                  <c:v>115.688613141415</c:v>
                </c:pt>
                <c:pt idx="16">
                  <c:v>115.688613141415</c:v>
                </c:pt>
                <c:pt idx="17">
                  <c:v>115.688613141415</c:v>
                </c:pt>
                <c:pt idx="18">
                  <c:v>115.688613141415</c:v>
                </c:pt>
                <c:pt idx="19">
                  <c:v>115.688613141415</c:v>
                </c:pt>
              </c:numCache>
            </c:numRef>
          </c:val>
          <c:smooth val="0"/>
        </c:ser>
        <c:dLbls>
          <c:showLegendKey val="0"/>
          <c:showVal val="0"/>
          <c:showCatName val="0"/>
          <c:showSerName val="0"/>
          <c:showPercent val="0"/>
          <c:showBubbleSize val="0"/>
        </c:dLbls>
        <c:marker val="1"/>
        <c:smooth val="0"/>
        <c:axId val="158991488"/>
        <c:axId val="163336576"/>
      </c:lineChart>
      <c:catAx>
        <c:axId val="15899148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3336576"/>
        <c:crosses val="autoZero"/>
        <c:auto val="1"/>
        <c:lblAlgn val="ctr"/>
        <c:lblOffset val="100"/>
        <c:tickLblSkip val="1"/>
        <c:tickMarkSkip val="1"/>
        <c:noMultiLvlLbl val="0"/>
      </c:catAx>
      <c:valAx>
        <c:axId val="163336576"/>
        <c:scaling>
          <c:orientation val="minMax"/>
          <c:min val="100"/>
        </c:scaling>
        <c:delete val="0"/>
        <c:axPos val="l"/>
        <c:numFmt formatCode="0.0" sourceLinked="1"/>
        <c:majorTickMark val="out"/>
        <c:minorTickMark val="none"/>
        <c:tickLblPos val="none"/>
        <c:spPr>
          <a:ln w="9525">
            <a:noFill/>
          </a:ln>
        </c:spPr>
        <c:crossAx val="15899148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9.7178785818101616</c:v>
              </c:pt>
              <c:pt idx="150">
                <c:v>8.4388596806512286</c:v>
              </c:pt>
              <c:pt idx="151">
                <c:v>7.3588429618867037</c:v>
              </c:pt>
              <c:pt idx="152">
                <c:v>7.1993288989302968</c:v>
              </c:pt>
              <c:pt idx="153">
                <c:v>7.811148587216997</c:v>
              </c:pt>
              <c:pt idx="154">
                <c:v>10.082851998909911</c:v>
              </c:pt>
              <c:pt idx="155">
                <c:v>10.857759287918325</c:v>
              </c:pt>
              <c:pt idx="156">
                <c:v>9.330292787088835</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numLit>
          </c:val>
          <c:smooth val="0"/>
        </c:ser>
        <c:dLbls>
          <c:showLegendKey val="0"/>
          <c:showVal val="0"/>
          <c:showCatName val="0"/>
          <c:showSerName val="0"/>
          <c:showPercent val="0"/>
          <c:showBubbleSize val="0"/>
        </c:dLbls>
        <c:marker val="1"/>
        <c:smooth val="0"/>
        <c:axId val="167162240"/>
        <c:axId val="167164160"/>
      </c:lineChart>
      <c:catAx>
        <c:axId val="167162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7164160"/>
        <c:crosses val="autoZero"/>
        <c:auto val="1"/>
        <c:lblAlgn val="ctr"/>
        <c:lblOffset val="100"/>
        <c:tickLblSkip val="6"/>
        <c:tickMarkSkip val="1"/>
        <c:noMultiLvlLbl val="0"/>
      </c:catAx>
      <c:valAx>
        <c:axId val="16716416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16224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strLit>
          </c:cat>
          <c:val>
            <c:numLit>
              <c:formatCode>0.0</c:formatCode>
              <c:ptCount val="157"/>
              <c:pt idx="0">
                <c:v>-0.41853652178350731</c:v>
              </c:pt>
              <c:pt idx="1">
                <c:v>-0.25421635513667962</c:v>
              </c:pt>
              <c:pt idx="2">
                <c:v>-0.40361856310270305</c:v>
              </c:pt>
              <c:pt idx="3">
                <c:v>-0.34670995528368226</c:v>
              </c:pt>
              <c:pt idx="4">
                <c:v>-0.5946391846365976</c:v>
              </c:pt>
              <c:pt idx="5">
                <c:v>-0.50315925083433832</c:v>
              </c:pt>
              <c:pt idx="6">
                <c:v>-0.4247957836261862</c:v>
              </c:pt>
              <c:pt idx="7">
                <c:v>-0.15086389700167574</c:v>
              </c:pt>
              <c:pt idx="8">
                <c:v>7.541495894148216E-2</c:v>
              </c:pt>
              <c:pt idx="9">
                <c:v>0.37943997025925436</c:v>
              </c:pt>
              <c:pt idx="10">
                <c:v>0.48060725147273509</c:v>
              </c:pt>
              <c:pt idx="11">
                <c:v>0.4925882566022789</c:v>
              </c:pt>
              <c:pt idx="12">
                <c:v>0.39308791991005032</c:v>
              </c:pt>
              <c:pt idx="13">
                <c:v>0.36618486005856044</c:v>
              </c:pt>
              <c:pt idx="14">
                <c:v>0.40155554727875598</c:v>
              </c:pt>
              <c:pt idx="15">
                <c:v>0.57366345779780781</c:v>
              </c:pt>
              <c:pt idx="16">
                <c:v>0.87671139516654439</c:v>
              </c:pt>
              <c:pt idx="17">
                <c:v>1.0700833312035258</c:v>
              </c:pt>
              <c:pt idx="18">
                <c:v>1.175696352861316</c:v>
              </c:pt>
              <c:pt idx="19">
                <c:v>1.2124996482772754</c:v>
              </c:pt>
              <c:pt idx="20">
                <c:v>1.2533990131174173</c:v>
              </c:pt>
              <c:pt idx="21">
                <c:v>1.179888641043783</c:v>
              </c:pt>
              <c:pt idx="22">
                <c:v>0.93370537002350273</c:v>
              </c:pt>
              <c:pt idx="23">
                <c:v>0.69394791481274376</c:v>
              </c:pt>
              <c:pt idx="24">
                <c:v>0.61715607855649113</c:v>
              </c:pt>
              <c:pt idx="25">
                <c:v>0.70998861480409148</c:v>
              </c:pt>
              <c:pt idx="26">
                <c:v>0.88277235043519897</c:v>
              </c:pt>
              <c:pt idx="27">
                <c:v>0.92151518429655566</c:v>
              </c:pt>
              <c:pt idx="28">
                <c:v>0.89392742897715438</c:v>
              </c:pt>
              <c:pt idx="29">
                <c:v>0.70728012054826916</c:v>
              </c:pt>
              <c:pt idx="30">
                <c:v>0.37663441234027406</c:v>
              </c:pt>
              <c:pt idx="31">
                <c:v>0.18289100273254974</c:v>
              </c:pt>
              <c:pt idx="32">
                <c:v>0.10897646050623838</c:v>
              </c:pt>
              <c:pt idx="33">
                <c:v>0.27686713381034622</c:v>
              </c:pt>
              <c:pt idx="34">
                <c:v>0.18594735604392146</c:v>
              </c:pt>
              <c:pt idx="35">
                <c:v>0.3005757602102796</c:v>
              </c:pt>
              <c:pt idx="36">
                <c:v>0.27066924580229013</c:v>
              </c:pt>
              <c:pt idx="37">
                <c:v>0.53577723663951882</c:v>
              </c:pt>
              <c:pt idx="38">
                <c:v>0.4309008407876399</c:v>
              </c:pt>
              <c:pt idx="39">
                <c:v>0.59227759585430517</c:v>
              </c:pt>
              <c:pt idx="40">
                <c:v>0.46732841049826856</c:v>
              </c:pt>
              <c:pt idx="41">
                <c:v>0.77304091747379977</c:v>
              </c:pt>
              <c:pt idx="42">
                <c:v>0.86118104982509935</c:v>
              </c:pt>
              <c:pt idx="43">
                <c:v>1.0132809342436895</c:v>
              </c:pt>
              <c:pt idx="44">
                <c:v>1.0050556890026492</c:v>
              </c:pt>
              <c:pt idx="45">
                <c:v>1.1675037778270465</c:v>
              </c:pt>
              <c:pt idx="46">
                <c:v>1.1703362004609796</c:v>
              </c:pt>
              <c:pt idx="47">
                <c:v>0.98344048212625346</c:v>
              </c:pt>
              <c:pt idx="48">
                <c:v>0.82047865010396237</c:v>
              </c:pt>
              <c:pt idx="49">
                <c:v>0.91182652284096422</c:v>
              </c:pt>
              <c:pt idx="50">
                <c:v>1.1927342037008852</c:v>
              </c:pt>
              <c:pt idx="51">
                <c:v>1.3454484424044333</c:v>
              </c:pt>
              <c:pt idx="52">
                <c:v>1.4898686884585426</c:v>
              </c:pt>
              <c:pt idx="53">
                <c:v>1.5410589736750697</c:v>
              </c:pt>
              <c:pt idx="54">
                <c:v>1.4114321202078552</c:v>
              </c:pt>
              <c:pt idx="55">
                <c:v>1.4057891539036276</c:v>
              </c:pt>
              <c:pt idx="56">
                <c:v>1.4207066184258765</c:v>
              </c:pt>
              <c:pt idx="57">
                <c:v>1.5164368252240614</c:v>
              </c:pt>
              <c:pt idx="58">
                <c:v>1.4738216127159238</c:v>
              </c:pt>
              <c:pt idx="59">
                <c:v>1.3481155538702421</c:v>
              </c:pt>
              <c:pt idx="60">
                <c:v>1.2815070195468998</c:v>
              </c:pt>
              <c:pt idx="61">
                <c:v>1.2701382077868903</c:v>
              </c:pt>
              <c:pt idx="62">
                <c:v>1.4656468707743133</c:v>
              </c:pt>
              <c:pt idx="63">
                <c:v>1.5183144721138175</c:v>
              </c:pt>
              <c:pt idx="64">
                <c:v>1.4804585176669236</c:v>
              </c:pt>
              <c:pt idx="65">
                <c:v>1.0770355399497205</c:v>
              </c:pt>
              <c:pt idx="66">
                <c:v>0.76430484507400243</c:v>
              </c:pt>
              <c:pt idx="67">
                <c:v>0.5868098164641331</c:v>
              </c:pt>
              <c:pt idx="68">
                <c:v>0.51078001105890636</c:v>
              </c:pt>
              <c:pt idx="69">
                <c:v>0.20606708359830472</c:v>
              </c:pt>
              <c:pt idx="70">
                <c:v>-0.49824557640272304</c:v>
              </c:pt>
              <c:pt idx="71">
                <c:v>-1.209196091966843</c:v>
              </c:pt>
              <c:pt idx="72">
                <c:v>-1.7156745222286656</c:v>
              </c:pt>
              <c:pt idx="73">
                <c:v>-2.084861425471745</c:v>
              </c:pt>
              <c:pt idx="74">
                <c:v>-2.165209334587527</c:v>
              </c:pt>
              <c:pt idx="75">
                <c:v>-2.1726163283263231</c:v>
              </c:pt>
              <c:pt idx="76">
                <c:v>-1.7743967113657479</c:v>
              </c:pt>
              <c:pt idx="77">
                <c:v>-1.4247083152237481</c:v>
              </c:pt>
              <c:pt idx="78">
                <c:v>-1.0194936766002578</c:v>
              </c:pt>
              <c:pt idx="79">
                <c:v>-0.60659252874065572</c:v>
              </c:pt>
              <c:pt idx="80">
                <c:v>-0.24806647181153213</c:v>
              </c:pt>
              <c:pt idx="81">
                <c:v>8.4638479553132695E-2</c:v>
              </c:pt>
              <c:pt idx="82">
                <c:v>2.3887508395952287E-2</c:v>
              </c:pt>
              <c:pt idx="83">
                <c:v>-9.4877764496324041E-2</c:v>
              </c:pt>
              <c:pt idx="84">
                <c:v>-0.24395177657757297</c:v>
              </c:pt>
              <c:pt idx="85">
                <c:v>-0.30296535276372605</c:v>
              </c:pt>
              <c:pt idx="86">
                <c:v>-0.17451135800630979</c:v>
              </c:pt>
              <c:pt idx="87">
                <c:v>1.4821997371790296E-2</c:v>
              </c:pt>
              <c:pt idx="88">
                <c:v>0.20824406148594149</c:v>
              </c:pt>
              <c:pt idx="89">
                <c:v>0.26740325068357035</c:v>
              </c:pt>
              <c:pt idx="90">
                <c:v>0.17899726875075153</c:v>
              </c:pt>
              <c:pt idx="91">
                <c:v>0.15287739508428355</c:v>
              </c:pt>
              <c:pt idx="92">
                <c:v>0.15611497097491514</c:v>
              </c:pt>
              <c:pt idx="93">
                <c:v>-3.845699433806804E-2</c:v>
              </c:pt>
              <c:pt idx="94">
                <c:v>-0.31179420692535181</c:v>
              </c:pt>
              <c:pt idx="95">
                <c:v>-0.79764675704556798</c:v>
              </c:pt>
              <c:pt idx="96">
                <c:v>-0.98137965177670339</c:v>
              </c:pt>
              <c:pt idx="97">
                <c:v>-1.1347774747479802</c:v>
              </c:pt>
              <c:pt idx="98">
                <c:v>-1.183272230363104</c:v>
              </c:pt>
              <c:pt idx="99">
                <c:v>-1.3863132123076025</c:v>
              </c:pt>
              <c:pt idx="100">
                <c:v>-1.572225896675234</c:v>
              </c:pt>
              <c:pt idx="101">
                <c:v>-1.7281074444472904</c:v>
              </c:pt>
              <c:pt idx="102">
                <c:v>-1.8753898376146834</c:v>
              </c:pt>
              <c:pt idx="103">
                <c:v>-2.0164455952685296</c:v>
              </c:pt>
              <c:pt idx="104">
                <c:v>-2.2387116760989154</c:v>
              </c:pt>
              <c:pt idx="105">
                <c:v>-2.4941780013054844</c:v>
              </c:pt>
              <c:pt idx="106">
                <c:v>-2.9366635370222713</c:v>
              </c:pt>
              <c:pt idx="107">
                <c:v>-3.3622198809387709</c:v>
              </c:pt>
              <c:pt idx="108">
                <c:v>-3.6416724666269862</c:v>
              </c:pt>
              <c:pt idx="109">
                <c:v>-3.7787106827923291</c:v>
              </c:pt>
              <c:pt idx="110">
                <c:v>-3.7400910347169933</c:v>
              </c:pt>
              <c:pt idx="111">
                <c:v>-3.6341275265217194</c:v>
              </c:pt>
              <c:pt idx="112">
                <c:v>-3.5937833977695606</c:v>
              </c:pt>
              <c:pt idx="113">
                <c:v>-3.4335197582693153</c:v>
              </c:pt>
              <c:pt idx="114">
                <c:v>-3.3525203181523087</c:v>
              </c:pt>
              <c:pt idx="115">
                <c:v>-3.0794386133872891</c:v>
              </c:pt>
              <c:pt idx="116">
                <c:v>-3.2523924400736828</c:v>
              </c:pt>
              <c:pt idx="117">
                <c:v>-3.5912192553623545</c:v>
              </c:pt>
              <c:pt idx="118">
                <c:v>-3.8966155646315395</c:v>
              </c:pt>
              <c:pt idx="119">
                <c:v>-3.9737945446041021</c:v>
              </c:pt>
              <c:pt idx="120">
                <c:v>-3.8911239982683115</c:v>
              </c:pt>
              <c:pt idx="121">
                <c:v>-3.7994634764821082</c:v>
              </c:pt>
              <c:pt idx="122">
                <c:v>-3.4617219128716807</c:v>
              </c:pt>
              <c:pt idx="123">
                <c:v>-3.166639036273232</c:v>
              </c:pt>
              <c:pt idx="124">
                <c:v>-2.8420775857640876</c:v>
              </c:pt>
              <c:pt idx="125">
                <c:v>-2.6037912329396597</c:v>
              </c:pt>
              <c:pt idx="126">
                <c:v>-2.3219261773112705</c:v>
              </c:pt>
              <c:pt idx="127">
                <c:v>-1.8890597542335845</c:v>
              </c:pt>
              <c:pt idx="128">
                <c:v>-1.5739487003202115</c:v>
              </c:pt>
              <c:pt idx="129">
                <c:v>-1.3191674324314557</c:v>
              </c:pt>
              <c:pt idx="130">
                <c:v>-1.181252858231802</c:v>
              </c:pt>
              <c:pt idx="131">
                <c:v>-1.0186687197280024</c:v>
              </c:pt>
              <c:pt idx="132">
                <c:v>-0.74827160343972843</c:v>
              </c:pt>
              <c:pt idx="133">
                <c:v>-0.49995096631271774</c:v>
              </c:pt>
              <c:pt idx="134">
                <c:v>-0.22789392511898404</c:v>
              </c:pt>
              <c:pt idx="135">
                <c:v>-6.10563115662828E-2</c:v>
              </c:pt>
              <c:pt idx="136">
                <c:v>0.16986152537321833</c:v>
              </c:pt>
              <c:pt idx="137">
                <c:v>0.39464410033569258</c:v>
              </c:pt>
              <c:pt idx="138">
                <c:v>0.57616964306593821</c:v>
              </c:pt>
              <c:pt idx="139">
                <c:v>0.63687263465566213</c:v>
              </c:pt>
              <c:pt idx="140">
                <c:v>0.57492138038254903</c:v>
              </c:pt>
              <c:pt idx="141">
                <c:v>0.59735375781907674</c:v>
              </c:pt>
              <c:pt idx="142">
                <c:v>0.41576382434676018</c:v>
              </c:pt>
              <c:pt idx="143">
                <c:v>0.20728559370049288</c:v>
              </c:pt>
              <c:pt idx="144">
                <c:v>0.29536819483220456</c:v>
              </c:pt>
              <c:pt idx="145">
                <c:v>0.33513747406611044</c:v>
              </c:pt>
              <c:pt idx="146">
                <c:v>0.67534236449135721</c:v>
              </c:pt>
              <c:pt idx="147">
                <c:v>0.83316244547995222</c:v>
              </c:pt>
              <c:pt idx="148">
                <c:v>1.2010874226067114</c:v>
              </c:pt>
              <c:pt idx="149">
                <c:v>1.3236351225762166</c:v>
              </c:pt>
              <c:pt idx="150">
                <c:v>1.4018480091718422</c:v>
              </c:pt>
              <c:pt idx="151">
                <c:v>1.4325841637060415</c:v>
              </c:pt>
              <c:pt idx="152">
                <c:v>1.4369431235069259</c:v>
              </c:pt>
              <c:pt idx="153">
                <c:v>1.1935717145725142</c:v>
              </c:pt>
              <c:pt idx="154">
                <c:v>0.95134334637575135</c:v>
              </c:pt>
              <c:pt idx="155">
                <c:v>0.71294725251596147</c:v>
              </c:pt>
              <c:pt idx="156">
                <c:v>0.76368538391607121</c:v>
              </c:pt>
            </c:numLit>
          </c:val>
          <c:smooth val="0"/>
        </c:ser>
        <c:dLbls>
          <c:showLegendKey val="0"/>
          <c:showVal val="0"/>
          <c:showCatName val="0"/>
          <c:showSerName val="1"/>
          <c:showPercent val="0"/>
          <c:showBubbleSize val="0"/>
        </c:dLbls>
        <c:marker val="1"/>
        <c:smooth val="0"/>
        <c:axId val="260847872"/>
        <c:axId val="266245632"/>
      </c:lineChart>
      <c:catAx>
        <c:axId val="2608478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66245632"/>
        <c:crosses val="autoZero"/>
        <c:auto val="1"/>
        <c:lblAlgn val="ctr"/>
        <c:lblOffset val="100"/>
        <c:tickLblSkip val="1"/>
        <c:tickMarkSkip val="1"/>
        <c:noMultiLvlLbl val="0"/>
      </c:catAx>
      <c:valAx>
        <c:axId val="26624563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08478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numLit>
          </c:val>
          <c:smooth val="0"/>
        </c:ser>
        <c:dLbls>
          <c:showLegendKey val="0"/>
          <c:showVal val="0"/>
          <c:showCatName val="0"/>
          <c:showSerName val="0"/>
          <c:showPercent val="0"/>
          <c:showBubbleSize val="0"/>
        </c:dLbls>
        <c:marker val="1"/>
        <c:smooth val="0"/>
        <c:axId val="269443072"/>
        <c:axId val="269444608"/>
      </c:lineChart>
      <c:catAx>
        <c:axId val="269443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69444608"/>
        <c:crosses val="autoZero"/>
        <c:auto val="1"/>
        <c:lblAlgn val="ctr"/>
        <c:lblOffset val="100"/>
        <c:tickLblSkip val="1"/>
        <c:tickMarkSkip val="1"/>
        <c:noMultiLvlLbl val="0"/>
      </c:catAx>
      <c:valAx>
        <c:axId val="26944460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9443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numLit>
          </c:val>
          <c:smooth val="0"/>
        </c:ser>
        <c:dLbls>
          <c:showLegendKey val="0"/>
          <c:showVal val="0"/>
          <c:showCatName val="0"/>
          <c:showSerName val="0"/>
          <c:showPercent val="0"/>
          <c:showBubbleSize val="0"/>
        </c:dLbls>
        <c:marker val="1"/>
        <c:smooth val="0"/>
        <c:axId val="270648064"/>
        <c:axId val="270649600"/>
      </c:lineChart>
      <c:catAx>
        <c:axId val="2706480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70649600"/>
        <c:crosses val="autoZero"/>
        <c:auto val="1"/>
        <c:lblAlgn val="ctr"/>
        <c:lblOffset val="100"/>
        <c:tickLblSkip val="6"/>
        <c:tickMarkSkip val="1"/>
        <c:noMultiLvlLbl val="0"/>
      </c:catAx>
      <c:valAx>
        <c:axId val="2706496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706480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numLit>
          </c:val>
          <c:smooth val="0"/>
        </c:ser>
        <c:dLbls>
          <c:showLegendKey val="0"/>
          <c:showVal val="0"/>
          <c:showCatName val="0"/>
          <c:showSerName val="0"/>
          <c:showPercent val="0"/>
          <c:showBubbleSize val="0"/>
        </c:dLbls>
        <c:marker val="1"/>
        <c:smooth val="0"/>
        <c:axId val="272334208"/>
        <c:axId val="27353203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numLit>
          </c:val>
          <c:smooth val="0"/>
        </c:ser>
        <c:dLbls>
          <c:showLegendKey val="0"/>
          <c:showVal val="0"/>
          <c:showCatName val="0"/>
          <c:showSerName val="0"/>
          <c:showPercent val="0"/>
          <c:showBubbleSize val="0"/>
        </c:dLbls>
        <c:marker val="1"/>
        <c:smooth val="0"/>
        <c:axId val="273533568"/>
        <c:axId val="275269120"/>
      </c:lineChart>
      <c:catAx>
        <c:axId val="2723342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73532032"/>
        <c:crosses val="autoZero"/>
        <c:auto val="1"/>
        <c:lblAlgn val="ctr"/>
        <c:lblOffset val="100"/>
        <c:tickLblSkip val="1"/>
        <c:tickMarkSkip val="1"/>
        <c:noMultiLvlLbl val="0"/>
      </c:catAx>
      <c:valAx>
        <c:axId val="27353203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72334208"/>
        <c:crosses val="autoZero"/>
        <c:crossBetween val="between"/>
        <c:majorUnit val="100"/>
        <c:minorUnit val="100"/>
      </c:valAx>
      <c:catAx>
        <c:axId val="273533568"/>
        <c:scaling>
          <c:orientation val="minMax"/>
        </c:scaling>
        <c:delete val="1"/>
        <c:axPos val="b"/>
        <c:numFmt formatCode="0.0" sourceLinked="1"/>
        <c:majorTickMark val="out"/>
        <c:minorTickMark val="none"/>
        <c:tickLblPos val="none"/>
        <c:crossAx val="275269120"/>
        <c:crosses val="autoZero"/>
        <c:auto val="1"/>
        <c:lblAlgn val="ctr"/>
        <c:lblOffset val="100"/>
        <c:noMultiLvlLbl val="0"/>
      </c:catAx>
      <c:valAx>
        <c:axId val="27526912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7353356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numLit>
          </c:val>
          <c:smooth val="0"/>
        </c:ser>
        <c:dLbls>
          <c:showLegendKey val="0"/>
          <c:showVal val="0"/>
          <c:showCatName val="0"/>
          <c:showSerName val="0"/>
          <c:showPercent val="0"/>
          <c:showBubbleSize val="0"/>
        </c:dLbls>
        <c:marker val="1"/>
        <c:smooth val="0"/>
        <c:axId val="284240512"/>
        <c:axId val="43893120"/>
      </c:lineChart>
      <c:catAx>
        <c:axId val="2842405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893120"/>
        <c:crosses val="autoZero"/>
        <c:auto val="1"/>
        <c:lblAlgn val="ctr"/>
        <c:lblOffset val="100"/>
        <c:tickLblSkip val="1"/>
        <c:tickMarkSkip val="1"/>
        <c:noMultiLvlLbl val="0"/>
      </c:catAx>
      <c:valAx>
        <c:axId val="43893120"/>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24051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0.93023255813953487</c:v>
                </c:pt>
                <c:pt idx="1">
                  <c:v>0.85483870967741926</c:v>
                </c:pt>
                <c:pt idx="2">
                  <c:v>0.86021505376344076</c:v>
                </c:pt>
                <c:pt idx="3">
                  <c:v>0.9576271186440678</c:v>
                </c:pt>
                <c:pt idx="4">
                  <c:v>1.092857142857143</c:v>
                </c:pt>
                <c:pt idx="5">
                  <c:v>1.3522727272727273</c:v>
                </c:pt>
                <c:pt idx="6">
                  <c:v>1.0933333333333333</c:v>
                </c:pt>
                <c:pt idx="7">
                  <c:v>1.2010869565217392</c:v>
                </c:pt>
                <c:pt idx="8">
                  <c:v>0.83783783783783783</c:v>
                </c:pt>
                <c:pt idx="9">
                  <c:v>0.93617021276595747</c:v>
                </c:pt>
                <c:pt idx="10">
                  <c:v>0.93137254901960786</c:v>
                </c:pt>
                <c:pt idx="11">
                  <c:v>1.3932038834951455</c:v>
                </c:pt>
                <c:pt idx="12">
                  <c:v>1.1500000000000001</c:v>
                </c:pt>
                <c:pt idx="13">
                  <c:v>0.66666666666666663</c:v>
                </c:pt>
                <c:pt idx="14">
                  <c:v>1.1851851851851851</c:v>
                </c:pt>
                <c:pt idx="15">
                  <c:v>1.25</c:v>
                </c:pt>
                <c:pt idx="16">
                  <c:v>1.1707317073170733</c:v>
                </c:pt>
                <c:pt idx="17">
                  <c:v>1.0084033613445378</c:v>
                </c:pt>
              </c:numCache>
            </c:numRef>
          </c:val>
        </c:ser>
        <c:dLbls>
          <c:showLegendKey val="0"/>
          <c:showVal val="0"/>
          <c:showCatName val="0"/>
          <c:showSerName val="0"/>
          <c:showPercent val="0"/>
          <c:showBubbleSize val="0"/>
        </c:dLbls>
        <c:axId val="47804416"/>
        <c:axId val="47805952"/>
      </c:radarChart>
      <c:catAx>
        <c:axId val="4780441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7805952"/>
        <c:crosses val="autoZero"/>
        <c:auto val="0"/>
        <c:lblAlgn val="ctr"/>
        <c:lblOffset val="100"/>
        <c:noMultiLvlLbl val="0"/>
      </c:catAx>
      <c:valAx>
        <c:axId val="4780595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780441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0.42952</cdr:x>
      <cdr:y>0.26688</cdr:y>
    </cdr:from>
    <cdr:to>
      <cdr:x>0.88472</cdr:x>
      <cdr:y>0.49779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346012" y="462644"/>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5"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9"/>
      <c r="B1" s="286"/>
      <c r="C1" s="286"/>
      <c r="D1" s="286"/>
      <c r="E1" s="817"/>
      <c r="F1" s="286"/>
      <c r="G1" s="286"/>
      <c r="H1" s="286"/>
      <c r="I1" s="286"/>
      <c r="J1" s="286"/>
      <c r="K1" s="286"/>
      <c r="L1" s="286"/>
    </row>
    <row r="2" spans="1:12" ht="17.25" customHeight="1" x14ac:dyDescent="0.2">
      <c r="A2" s="289"/>
      <c r="B2" s="267"/>
      <c r="C2" s="268"/>
      <c r="D2" s="268"/>
      <c r="E2" s="818"/>
      <c r="F2" s="268"/>
      <c r="G2" s="268"/>
      <c r="H2" s="268"/>
      <c r="I2" s="269"/>
      <c r="J2" s="270"/>
      <c r="K2" s="270"/>
      <c r="L2" s="289"/>
    </row>
    <row r="3" spans="1:12" x14ac:dyDescent="0.2">
      <c r="A3" s="289"/>
      <c r="B3" s="267"/>
      <c r="C3" s="268"/>
      <c r="D3" s="268"/>
      <c r="E3" s="818"/>
      <c r="F3" s="268"/>
      <c r="G3" s="268"/>
      <c r="H3" s="268"/>
      <c r="I3" s="269"/>
      <c r="J3" s="267"/>
      <c r="K3" s="270"/>
      <c r="L3" s="289"/>
    </row>
    <row r="4" spans="1:12" ht="33.75" customHeight="1" x14ac:dyDescent="0.2">
      <c r="A4" s="289"/>
      <c r="B4" s="267"/>
      <c r="C4" s="1410" t="s">
        <v>449</v>
      </c>
      <c r="D4" s="1410"/>
      <c r="E4" s="1410"/>
      <c r="F4" s="1410"/>
      <c r="G4" s="1066"/>
      <c r="H4" s="269"/>
      <c r="I4" s="269"/>
      <c r="J4" s="271" t="s">
        <v>35</v>
      </c>
      <c r="K4" s="267"/>
      <c r="L4" s="289"/>
    </row>
    <row r="5" spans="1:12" s="141" customFormat="1" ht="12.75" customHeight="1" x14ac:dyDescent="0.2">
      <c r="A5" s="291"/>
      <c r="B5" s="1412"/>
      <c r="C5" s="1412"/>
      <c r="D5" s="1412"/>
      <c r="E5" s="1412"/>
      <c r="F5" s="286"/>
      <c r="G5" s="272"/>
      <c r="H5" s="272"/>
      <c r="I5" s="272"/>
      <c r="J5" s="273"/>
      <c r="K5" s="274"/>
      <c r="L5" s="289"/>
    </row>
    <row r="6" spans="1:12" ht="12.75" customHeight="1" x14ac:dyDescent="0.2">
      <c r="A6" s="289"/>
      <c r="B6" s="289"/>
      <c r="C6" s="286"/>
      <c r="D6" s="286"/>
      <c r="E6" s="817"/>
      <c r="F6" s="286"/>
      <c r="G6" s="272"/>
      <c r="H6" s="272"/>
      <c r="I6" s="272"/>
      <c r="J6" s="273"/>
      <c r="K6" s="274"/>
      <c r="L6" s="289"/>
    </row>
    <row r="7" spans="1:12" ht="12.75" customHeight="1" x14ac:dyDescent="0.2">
      <c r="A7" s="289"/>
      <c r="B7" s="289"/>
      <c r="C7" s="286"/>
      <c r="D7" s="286"/>
      <c r="E7" s="817"/>
      <c r="F7" s="286"/>
      <c r="G7" s="272"/>
      <c r="H7" s="272"/>
      <c r="I7" s="285"/>
      <c r="J7" s="273"/>
      <c r="K7" s="274"/>
      <c r="L7" s="289"/>
    </row>
    <row r="8" spans="1:12" ht="12.75" customHeight="1" x14ac:dyDescent="0.2">
      <c r="A8" s="289"/>
      <c r="B8" s="289"/>
      <c r="C8" s="286"/>
      <c r="D8" s="286"/>
      <c r="E8" s="817"/>
      <c r="F8" s="286"/>
      <c r="G8" s="272"/>
      <c r="H8" s="272"/>
      <c r="I8" s="285"/>
      <c r="J8" s="273"/>
      <c r="K8" s="274"/>
      <c r="L8" s="289"/>
    </row>
    <row r="9" spans="1:12" ht="12.75" customHeight="1" x14ac:dyDescent="0.2">
      <c r="A9" s="289"/>
      <c r="B9" s="289"/>
      <c r="C9" s="286"/>
      <c r="D9" s="286"/>
      <c r="E9" s="817"/>
      <c r="F9" s="286"/>
      <c r="G9" s="272"/>
      <c r="H9" s="272"/>
      <c r="I9" s="285"/>
      <c r="J9" s="273"/>
      <c r="K9" s="274"/>
      <c r="L9" s="289"/>
    </row>
    <row r="10" spans="1:12" ht="12.75" customHeight="1" x14ac:dyDescent="0.2">
      <c r="A10" s="289"/>
      <c r="B10" s="289"/>
      <c r="C10" s="286"/>
      <c r="D10" s="286"/>
      <c r="E10" s="817"/>
      <c r="F10" s="286"/>
      <c r="G10" s="272"/>
      <c r="H10" s="272"/>
      <c r="I10" s="272"/>
      <c r="J10" s="273"/>
      <c r="K10" s="274"/>
      <c r="L10" s="289"/>
    </row>
    <row r="11" spans="1:12" ht="12.75" customHeight="1" x14ac:dyDescent="0.2">
      <c r="A11" s="289"/>
      <c r="B11" s="289"/>
      <c r="C11" s="286"/>
      <c r="D11" s="286"/>
      <c r="E11" s="817"/>
      <c r="F11" s="286"/>
      <c r="G11" s="272"/>
      <c r="H11" s="272"/>
      <c r="I11" s="272"/>
      <c r="J11" s="273"/>
      <c r="K11" s="274"/>
      <c r="L11" s="289"/>
    </row>
    <row r="12" spans="1:12" ht="12.75" customHeight="1" x14ac:dyDescent="0.2">
      <c r="A12" s="289"/>
      <c r="B12" s="289"/>
      <c r="C12" s="286"/>
      <c r="D12" s="286"/>
      <c r="E12" s="817"/>
      <c r="F12" s="286"/>
      <c r="G12" s="272"/>
      <c r="H12" s="272"/>
      <c r="I12" s="272"/>
      <c r="J12" s="273"/>
      <c r="K12" s="274"/>
      <c r="L12" s="289"/>
    </row>
    <row r="13" spans="1:12" x14ac:dyDescent="0.2">
      <c r="A13" s="289"/>
      <c r="B13" s="289"/>
      <c r="C13" s="286"/>
      <c r="D13" s="286"/>
      <c r="E13" s="817"/>
      <c r="F13" s="286"/>
      <c r="G13" s="272"/>
      <c r="H13" s="272"/>
      <c r="I13" s="272"/>
      <c r="J13" s="273"/>
      <c r="K13" s="274"/>
      <c r="L13" s="289"/>
    </row>
    <row r="14" spans="1:12" x14ac:dyDescent="0.2">
      <c r="A14" s="289"/>
      <c r="B14" s="306" t="s">
        <v>27</v>
      </c>
      <c r="C14" s="304"/>
      <c r="D14" s="304"/>
      <c r="E14" s="819"/>
      <c r="F14" s="286"/>
      <c r="G14" s="272"/>
      <c r="H14" s="272"/>
      <c r="I14" s="272"/>
      <c r="J14" s="273"/>
      <c r="K14" s="274"/>
      <c r="L14" s="289"/>
    </row>
    <row r="15" spans="1:12" ht="13.5" thickBot="1" x14ac:dyDescent="0.25">
      <c r="A15" s="289"/>
      <c r="B15" s="289"/>
      <c r="C15" s="286"/>
      <c r="D15" s="286"/>
      <c r="E15" s="817"/>
      <c r="F15" s="286"/>
      <c r="G15" s="272"/>
      <c r="H15" s="272"/>
      <c r="I15" s="272"/>
      <c r="J15" s="273"/>
      <c r="K15" s="274"/>
      <c r="L15" s="289"/>
    </row>
    <row r="16" spans="1:12" ht="13.5" thickBot="1" x14ac:dyDescent="0.25">
      <c r="A16" s="289"/>
      <c r="B16" s="311"/>
      <c r="C16" s="298" t="s">
        <v>21</v>
      </c>
      <c r="D16" s="298"/>
      <c r="E16" s="820">
        <v>3</v>
      </c>
      <c r="F16" s="286"/>
      <c r="G16" s="272"/>
      <c r="H16" s="272"/>
      <c r="I16" s="272"/>
      <c r="J16" s="273"/>
      <c r="K16" s="274"/>
      <c r="L16" s="289"/>
    </row>
    <row r="17" spans="1:12" ht="13.5" thickBot="1" x14ac:dyDescent="0.25">
      <c r="A17" s="289"/>
      <c r="B17" s="289"/>
      <c r="C17" s="305"/>
      <c r="D17" s="305"/>
      <c r="E17" s="821"/>
      <c r="F17" s="286"/>
      <c r="G17" s="272"/>
      <c r="H17" s="272"/>
      <c r="I17" s="272"/>
      <c r="J17" s="273"/>
      <c r="K17" s="274"/>
      <c r="L17" s="289"/>
    </row>
    <row r="18" spans="1:12" ht="13.5" thickBot="1" x14ac:dyDescent="0.25">
      <c r="A18" s="289"/>
      <c r="B18" s="311"/>
      <c r="C18" s="298" t="s">
        <v>33</v>
      </c>
      <c r="D18" s="298"/>
      <c r="E18" s="822">
        <v>4</v>
      </c>
      <c r="F18" s="286"/>
      <c r="G18" s="272"/>
      <c r="H18" s="272"/>
      <c r="I18" s="272"/>
      <c r="J18" s="273"/>
      <c r="K18" s="274"/>
      <c r="L18" s="289"/>
    </row>
    <row r="19" spans="1:12" ht="13.5" thickBot="1" x14ac:dyDescent="0.25">
      <c r="A19" s="289"/>
      <c r="B19" s="290"/>
      <c r="C19" s="296"/>
      <c r="D19" s="296"/>
      <c r="E19" s="823"/>
      <c r="F19" s="286"/>
      <c r="G19" s="272"/>
      <c r="H19" s="272"/>
      <c r="I19" s="272"/>
      <c r="J19" s="273"/>
      <c r="K19" s="274"/>
      <c r="L19" s="289"/>
    </row>
    <row r="20" spans="1:12" ht="13.5" customHeight="1" thickBot="1" x14ac:dyDescent="0.25">
      <c r="A20" s="289"/>
      <c r="B20" s="310"/>
      <c r="C20" s="1411" t="s">
        <v>32</v>
      </c>
      <c r="D20" s="1404"/>
      <c r="E20" s="822">
        <v>6</v>
      </c>
      <c r="F20" s="286"/>
      <c r="G20" s="272"/>
      <c r="H20" s="272"/>
      <c r="I20" s="272"/>
      <c r="J20" s="273"/>
      <c r="K20" s="274"/>
      <c r="L20" s="289"/>
    </row>
    <row r="21" spans="1:12" x14ac:dyDescent="0.2">
      <c r="A21" s="289"/>
      <c r="B21" s="302"/>
      <c r="C21" s="1401" t="s">
        <v>2</v>
      </c>
      <c r="D21" s="1401"/>
      <c r="E21" s="821">
        <v>6</v>
      </c>
      <c r="F21" s="286"/>
      <c r="G21" s="272"/>
      <c r="H21" s="272"/>
      <c r="I21" s="272"/>
      <c r="J21" s="273"/>
      <c r="K21" s="274"/>
      <c r="L21" s="289"/>
    </row>
    <row r="22" spans="1:12" x14ac:dyDescent="0.2">
      <c r="A22" s="289"/>
      <c r="B22" s="302"/>
      <c r="C22" s="1401" t="s">
        <v>13</v>
      </c>
      <c r="D22" s="1401"/>
      <c r="E22" s="821">
        <v>7</v>
      </c>
      <c r="F22" s="286"/>
      <c r="G22" s="272"/>
      <c r="H22" s="272"/>
      <c r="I22" s="272"/>
      <c r="J22" s="273"/>
      <c r="K22" s="274"/>
      <c r="L22" s="289"/>
    </row>
    <row r="23" spans="1:12" x14ac:dyDescent="0.2">
      <c r="A23" s="289"/>
      <c r="B23" s="302"/>
      <c r="C23" s="1401" t="s">
        <v>7</v>
      </c>
      <c r="D23" s="1401"/>
      <c r="E23" s="821">
        <v>8</v>
      </c>
      <c r="F23" s="286"/>
      <c r="G23" s="272"/>
      <c r="H23" s="272"/>
      <c r="I23" s="272"/>
      <c r="J23" s="273"/>
      <c r="K23" s="274"/>
      <c r="L23" s="289"/>
    </row>
    <row r="24" spans="1:12" x14ac:dyDescent="0.2">
      <c r="A24" s="289"/>
      <c r="B24" s="303"/>
      <c r="C24" s="1401" t="s">
        <v>412</v>
      </c>
      <c r="D24" s="1401"/>
      <c r="E24" s="821">
        <v>9</v>
      </c>
      <c r="F24" s="286"/>
      <c r="G24" s="276"/>
      <c r="H24" s="272"/>
      <c r="I24" s="272"/>
      <c r="J24" s="273"/>
      <c r="K24" s="274"/>
      <c r="L24" s="289"/>
    </row>
    <row r="25" spans="1:12" ht="22.5" customHeight="1" x14ac:dyDescent="0.2">
      <c r="A25" s="289"/>
      <c r="B25" s="292"/>
      <c r="C25" s="1399" t="s">
        <v>28</v>
      </c>
      <c r="D25" s="1399"/>
      <c r="E25" s="821">
        <v>10</v>
      </c>
      <c r="F25" s="286"/>
      <c r="G25" s="272"/>
      <c r="H25" s="272"/>
      <c r="I25" s="272"/>
      <c r="J25" s="273"/>
      <c r="K25" s="274"/>
      <c r="L25" s="289"/>
    </row>
    <row r="26" spans="1:12" x14ac:dyDescent="0.2">
      <c r="A26" s="289"/>
      <c r="B26" s="292"/>
      <c r="C26" s="1401" t="s">
        <v>25</v>
      </c>
      <c r="D26" s="1401"/>
      <c r="E26" s="821">
        <v>11</v>
      </c>
      <c r="F26" s="286"/>
      <c r="G26" s="272"/>
      <c r="H26" s="272"/>
      <c r="I26" s="272"/>
      <c r="J26" s="273"/>
      <c r="K26" s="274"/>
      <c r="L26" s="289"/>
    </row>
    <row r="27" spans="1:12" ht="12.75" customHeight="1" thickBot="1" x14ac:dyDescent="0.25">
      <c r="A27" s="289"/>
      <c r="B27" s="286"/>
      <c r="C27" s="294"/>
      <c r="D27" s="294"/>
      <c r="E27" s="821"/>
      <c r="F27" s="286"/>
      <c r="G27" s="272"/>
      <c r="H27" s="1405">
        <v>42495</v>
      </c>
      <c r="I27" s="1406"/>
      <c r="J27" s="1406"/>
      <c r="K27" s="276"/>
      <c r="L27" s="289"/>
    </row>
    <row r="28" spans="1:12" ht="13.5" customHeight="1" thickBot="1" x14ac:dyDescent="0.25">
      <c r="A28" s="289"/>
      <c r="B28" s="388"/>
      <c r="C28" s="1403" t="s">
        <v>12</v>
      </c>
      <c r="D28" s="1404"/>
      <c r="E28" s="822">
        <v>12</v>
      </c>
      <c r="F28" s="286"/>
      <c r="G28" s="272"/>
      <c r="H28" s="1406"/>
      <c r="I28" s="1406"/>
      <c r="J28" s="1406"/>
      <c r="K28" s="276"/>
      <c r="L28" s="289"/>
    </row>
    <row r="29" spans="1:12" ht="12.75" hidden="1" customHeight="1" x14ac:dyDescent="0.2">
      <c r="A29" s="289"/>
      <c r="B29" s="287"/>
      <c r="C29" s="1401" t="s">
        <v>45</v>
      </c>
      <c r="D29" s="1401"/>
      <c r="E29" s="821">
        <v>12</v>
      </c>
      <c r="F29" s="286"/>
      <c r="G29" s="272"/>
      <c r="H29" s="1406"/>
      <c r="I29" s="1406"/>
      <c r="J29" s="1406"/>
      <c r="K29" s="276"/>
      <c r="L29" s="289"/>
    </row>
    <row r="30" spans="1:12" ht="22.5" customHeight="1" x14ac:dyDescent="0.2">
      <c r="A30" s="289"/>
      <c r="B30" s="287"/>
      <c r="C30" s="1402" t="s">
        <v>415</v>
      </c>
      <c r="D30" s="1402"/>
      <c r="E30" s="821">
        <v>12</v>
      </c>
      <c r="F30" s="286"/>
      <c r="G30" s="272"/>
      <c r="H30" s="1406"/>
      <c r="I30" s="1406"/>
      <c r="J30" s="1406"/>
      <c r="K30" s="276"/>
      <c r="L30" s="289"/>
    </row>
    <row r="31" spans="1:12" ht="12.75" customHeight="1" thickBot="1" x14ac:dyDescent="0.25">
      <c r="A31" s="289"/>
      <c r="B31" s="292"/>
      <c r="C31" s="301"/>
      <c r="D31" s="301"/>
      <c r="E31" s="823"/>
      <c r="F31" s="286"/>
      <c r="G31" s="272"/>
      <c r="H31" s="1406"/>
      <c r="I31" s="1406"/>
      <c r="J31" s="1406"/>
      <c r="K31" s="276"/>
      <c r="L31" s="289"/>
    </row>
    <row r="32" spans="1:12" ht="13.5" customHeight="1" thickBot="1" x14ac:dyDescent="0.25">
      <c r="A32" s="289"/>
      <c r="B32" s="309"/>
      <c r="C32" s="295" t="s">
        <v>11</v>
      </c>
      <c r="D32" s="295"/>
      <c r="E32" s="822">
        <v>13</v>
      </c>
      <c r="F32" s="286"/>
      <c r="G32" s="272"/>
      <c r="H32" s="1406"/>
      <c r="I32" s="1406"/>
      <c r="J32" s="1406"/>
      <c r="K32" s="276"/>
      <c r="L32" s="289"/>
    </row>
    <row r="33" spans="1:12" ht="12.75" customHeight="1" x14ac:dyDescent="0.2">
      <c r="A33" s="289"/>
      <c r="B33" s="287"/>
      <c r="C33" s="1407" t="s">
        <v>18</v>
      </c>
      <c r="D33" s="1407"/>
      <c r="E33" s="821">
        <v>13</v>
      </c>
      <c r="F33" s="286"/>
      <c r="G33" s="272"/>
      <c r="H33" s="1406"/>
      <c r="I33" s="1406"/>
      <c r="J33" s="1406"/>
      <c r="K33" s="276"/>
      <c r="L33" s="289"/>
    </row>
    <row r="34" spans="1:12" ht="12.75" customHeight="1" x14ac:dyDescent="0.2">
      <c r="A34" s="289"/>
      <c r="B34" s="287"/>
      <c r="C34" s="1400" t="s">
        <v>8</v>
      </c>
      <c r="D34" s="1400"/>
      <c r="E34" s="821">
        <v>14</v>
      </c>
      <c r="F34" s="286"/>
      <c r="G34" s="272"/>
      <c r="H34" s="277"/>
      <c r="I34" s="277"/>
      <c r="J34" s="277"/>
      <c r="K34" s="276"/>
      <c r="L34" s="289"/>
    </row>
    <row r="35" spans="1:12" ht="12.75" customHeight="1" x14ac:dyDescent="0.2">
      <c r="A35" s="289"/>
      <c r="B35" s="287"/>
      <c r="C35" s="1400" t="s">
        <v>26</v>
      </c>
      <c r="D35" s="1400"/>
      <c r="E35" s="821">
        <v>14</v>
      </c>
      <c r="F35" s="286"/>
      <c r="G35" s="272"/>
      <c r="H35" s="277"/>
      <c r="I35" s="277"/>
      <c r="J35" s="277"/>
      <c r="K35" s="276"/>
      <c r="L35" s="289"/>
    </row>
    <row r="36" spans="1:12" ht="12.75" customHeight="1" x14ac:dyDescent="0.2">
      <c r="A36" s="289"/>
      <c r="B36" s="287"/>
      <c r="C36" s="1400" t="s">
        <v>6</v>
      </c>
      <c r="D36" s="1400"/>
      <c r="E36" s="821">
        <v>15</v>
      </c>
      <c r="F36" s="286"/>
      <c r="G36" s="272"/>
      <c r="H36" s="277"/>
      <c r="I36" s="277"/>
      <c r="J36" s="277"/>
      <c r="K36" s="276"/>
      <c r="L36" s="289"/>
    </row>
    <row r="37" spans="1:12" ht="12.75" customHeight="1" x14ac:dyDescent="0.2">
      <c r="A37" s="289"/>
      <c r="B37" s="287"/>
      <c r="C37" s="1407" t="s">
        <v>49</v>
      </c>
      <c r="D37" s="1407"/>
      <c r="E37" s="821">
        <v>16</v>
      </c>
      <c r="F37" s="286"/>
      <c r="G37" s="272"/>
      <c r="H37" s="277"/>
      <c r="I37" s="277"/>
      <c r="J37" s="277"/>
      <c r="K37" s="276"/>
      <c r="L37" s="289"/>
    </row>
    <row r="38" spans="1:12" ht="12.75" customHeight="1" x14ac:dyDescent="0.2">
      <c r="A38" s="289"/>
      <c r="B38" s="293"/>
      <c r="C38" s="1400" t="s">
        <v>14</v>
      </c>
      <c r="D38" s="1400"/>
      <c r="E38" s="821">
        <v>16</v>
      </c>
      <c r="F38" s="286"/>
      <c r="G38" s="272"/>
      <c r="H38" s="272"/>
      <c r="I38" s="272"/>
      <c r="J38" s="273"/>
      <c r="K38" s="274"/>
      <c r="L38" s="289"/>
    </row>
    <row r="39" spans="1:12" ht="12.75" customHeight="1" x14ac:dyDescent="0.2">
      <c r="A39" s="289"/>
      <c r="B39" s="287"/>
      <c r="C39" s="1401" t="s">
        <v>31</v>
      </c>
      <c r="D39" s="1401"/>
      <c r="E39" s="821">
        <v>17</v>
      </c>
      <c r="F39" s="286"/>
      <c r="G39" s="272"/>
      <c r="H39" s="272"/>
      <c r="I39" s="272"/>
      <c r="J39" s="278"/>
      <c r="K39" s="278"/>
      <c r="L39" s="289"/>
    </row>
    <row r="40" spans="1:12" ht="13.5" thickBot="1" x14ac:dyDescent="0.25">
      <c r="A40" s="289"/>
      <c r="B40" s="289"/>
      <c r="C40" s="286"/>
      <c r="D40" s="286"/>
      <c r="E40" s="823"/>
      <c r="F40" s="286"/>
      <c r="G40" s="272"/>
      <c r="H40" s="272"/>
      <c r="I40" s="272"/>
      <c r="J40" s="278"/>
      <c r="K40" s="278"/>
      <c r="L40" s="289"/>
    </row>
    <row r="41" spans="1:12" ht="13.5" customHeight="1" thickBot="1" x14ac:dyDescent="0.25">
      <c r="A41" s="289"/>
      <c r="B41" s="372"/>
      <c r="C41" s="1408" t="s">
        <v>29</v>
      </c>
      <c r="D41" s="1404"/>
      <c r="E41" s="822">
        <v>18</v>
      </c>
      <c r="F41" s="286"/>
      <c r="G41" s="272"/>
      <c r="H41" s="272"/>
      <c r="I41" s="272"/>
      <c r="J41" s="278"/>
      <c r="K41" s="278"/>
      <c r="L41" s="289"/>
    </row>
    <row r="42" spans="1:12" x14ac:dyDescent="0.2">
      <c r="A42" s="289"/>
      <c r="B42" s="289"/>
      <c r="C42" s="1401" t="s">
        <v>30</v>
      </c>
      <c r="D42" s="1401"/>
      <c r="E42" s="821">
        <v>18</v>
      </c>
      <c r="F42" s="286"/>
      <c r="G42" s="272"/>
      <c r="H42" s="272"/>
      <c r="I42" s="272"/>
      <c r="J42" s="279"/>
      <c r="K42" s="279"/>
      <c r="L42" s="289"/>
    </row>
    <row r="43" spans="1:12" x14ac:dyDescent="0.2">
      <c r="A43" s="289"/>
      <c r="B43" s="293"/>
      <c r="C43" s="1401" t="s">
        <v>0</v>
      </c>
      <c r="D43" s="1401"/>
      <c r="E43" s="821">
        <v>19</v>
      </c>
      <c r="F43" s="286"/>
      <c r="G43" s="272"/>
      <c r="H43" s="272"/>
      <c r="I43" s="272"/>
      <c r="J43" s="280"/>
      <c r="K43" s="281"/>
      <c r="L43" s="289"/>
    </row>
    <row r="44" spans="1:12" x14ac:dyDescent="0.2">
      <c r="A44" s="289"/>
      <c r="B44" s="293"/>
      <c r="C44" s="1401" t="s">
        <v>16</v>
      </c>
      <c r="D44" s="1401"/>
      <c r="E44" s="821">
        <v>19</v>
      </c>
      <c r="F44" s="286"/>
      <c r="G44" s="272"/>
      <c r="H44" s="272"/>
      <c r="I44" s="272"/>
      <c r="J44" s="280"/>
      <c r="K44" s="281"/>
      <c r="L44" s="289"/>
    </row>
    <row r="45" spans="1:12" x14ac:dyDescent="0.2">
      <c r="A45" s="289"/>
      <c r="B45" s="293"/>
      <c r="C45" s="1401" t="s">
        <v>1</v>
      </c>
      <c r="D45" s="1401"/>
      <c r="E45" s="824">
        <v>19</v>
      </c>
      <c r="F45" s="296"/>
      <c r="G45" s="282"/>
      <c r="H45" s="283"/>
      <c r="I45" s="282"/>
      <c r="J45" s="282"/>
      <c r="K45" s="282"/>
      <c r="L45" s="289"/>
    </row>
    <row r="46" spans="1:12" x14ac:dyDescent="0.2">
      <c r="A46" s="289"/>
      <c r="B46" s="293"/>
      <c r="C46" s="1401" t="s">
        <v>22</v>
      </c>
      <c r="D46" s="1401"/>
      <c r="E46" s="824">
        <v>19</v>
      </c>
      <c r="F46" s="296"/>
      <c r="G46" s="282"/>
      <c r="H46" s="283"/>
      <c r="I46" s="282"/>
      <c r="J46" s="282"/>
      <c r="K46" s="282"/>
      <c r="L46" s="289"/>
    </row>
    <row r="47" spans="1:12" ht="12.75" customHeight="1" thickBot="1" x14ac:dyDescent="0.25">
      <c r="A47" s="289"/>
      <c r="B47" s="292"/>
      <c r="C47" s="292"/>
      <c r="D47" s="292"/>
      <c r="E47" s="825"/>
      <c r="F47" s="288"/>
      <c r="G47" s="280"/>
      <c r="H47" s="283"/>
      <c r="I47" s="280"/>
      <c r="J47" s="280"/>
      <c r="K47" s="281"/>
      <c r="L47" s="289"/>
    </row>
    <row r="48" spans="1:12" ht="13.5" customHeight="1" thickBot="1" x14ac:dyDescent="0.25">
      <c r="A48" s="289"/>
      <c r="B48" s="312"/>
      <c r="C48" s="1411" t="s">
        <v>38</v>
      </c>
      <c r="D48" s="1404"/>
      <c r="E48" s="820">
        <v>20</v>
      </c>
      <c r="F48" s="288"/>
      <c r="G48" s="280"/>
      <c r="H48" s="283"/>
      <c r="I48" s="280"/>
      <c r="J48" s="280"/>
      <c r="K48" s="281"/>
      <c r="L48" s="289"/>
    </row>
    <row r="49" spans="1:12" x14ac:dyDescent="0.2">
      <c r="A49" s="289"/>
      <c r="B49" s="289"/>
      <c r="C49" s="1401" t="s">
        <v>47</v>
      </c>
      <c r="D49" s="1401"/>
      <c r="E49" s="824">
        <v>20</v>
      </c>
      <c r="F49" s="288"/>
      <c r="G49" s="280"/>
      <c r="H49" s="283"/>
      <c r="I49" s="280"/>
      <c r="J49" s="280"/>
      <c r="K49" s="281"/>
      <c r="L49" s="289"/>
    </row>
    <row r="50" spans="1:12" ht="12.75" customHeight="1" x14ac:dyDescent="0.2">
      <c r="A50" s="289"/>
      <c r="B50" s="292"/>
      <c r="C50" s="1399" t="s">
        <v>427</v>
      </c>
      <c r="D50" s="1399"/>
      <c r="E50" s="826">
        <v>21</v>
      </c>
      <c r="F50" s="288"/>
      <c r="G50" s="280"/>
      <c r="H50" s="283"/>
      <c r="I50" s="280"/>
      <c r="J50" s="280"/>
      <c r="K50" s="281"/>
      <c r="L50" s="289"/>
    </row>
    <row r="51" spans="1:12" ht="11.25" customHeight="1" thickBot="1" x14ac:dyDescent="0.25">
      <c r="A51" s="289"/>
      <c r="B51" s="289"/>
      <c r="C51" s="297"/>
      <c r="D51" s="297"/>
      <c r="E51" s="821"/>
      <c r="F51" s="288"/>
      <c r="G51" s="280"/>
      <c r="H51" s="283"/>
      <c r="I51" s="280"/>
      <c r="J51" s="280"/>
      <c r="K51" s="281"/>
      <c r="L51" s="289"/>
    </row>
    <row r="52" spans="1:12" ht="13.5" thickBot="1" x14ac:dyDescent="0.25">
      <c r="A52" s="289"/>
      <c r="B52" s="308"/>
      <c r="C52" s="298" t="s">
        <v>4</v>
      </c>
      <c r="D52" s="298"/>
      <c r="E52" s="820">
        <v>22</v>
      </c>
      <c r="F52" s="296"/>
      <c r="G52" s="282"/>
      <c r="H52" s="283"/>
      <c r="I52" s="282"/>
      <c r="J52" s="282"/>
      <c r="K52" s="282"/>
      <c r="L52" s="289"/>
    </row>
    <row r="53" spans="1:12" ht="33" customHeight="1" x14ac:dyDescent="0.2">
      <c r="A53" s="289"/>
      <c r="B53" s="299"/>
      <c r="C53" s="300"/>
      <c r="D53" s="300"/>
      <c r="E53" s="827"/>
      <c r="F53" s="288"/>
      <c r="G53" s="280"/>
      <c r="H53" s="283"/>
      <c r="I53" s="280"/>
      <c r="J53" s="280"/>
      <c r="K53" s="281"/>
      <c r="L53" s="289"/>
    </row>
    <row r="54" spans="1:12" ht="33" customHeight="1" x14ac:dyDescent="0.2">
      <c r="A54" s="289"/>
      <c r="B54" s="289"/>
      <c r="C54" s="287"/>
      <c r="D54" s="287"/>
      <c r="E54" s="825"/>
      <c r="F54" s="288"/>
      <c r="G54" s="280"/>
      <c r="H54" s="283"/>
      <c r="I54" s="280"/>
      <c r="J54" s="280"/>
      <c r="K54" s="281"/>
      <c r="L54" s="289"/>
    </row>
    <row r="55" spans="1:12" ht="19.5" customHeight="1" x14ac:dyDescent="0.2">
      <c r="A55" s="289"/>
      <c r="B55" s="815" t="s">
        <v>50</v>
      </c>
      <c r="C55" s="815"/>
      <c r="D55" s="307"/>
      <c r="E55" s="828"/>
      <c r="F55" s="288"/>
      <c r="G55" s="280"/>
      <c r="H55" s="283"/>
      <c r="I55" s="280"/>
      <c r="J55" s="280"/>
      <c r="K55" s="281"/>
      <c r="L55" s="289"/>
    </row>
    <row r="56" spans="1:12" ht="21" customHeight="1" x14ac:dyDescent="0.2">
      <c r="A56" s="289"/>
      <c r="B56" s="289"/>
      <c r="C56" s="289"/>
      <c r="D56" s="289"/>
      <c r="E56" s="828"/>
      <c r="F56" s="288"/>
      <c r="G56" s="280"/>
      <c r="H56" s="283"/>
      <c r="I56" s="280"/>
      <c r="J56" s="280"/>
      <c r="K56" s="281"/>
      <c r="L56" s="289"/>
    </row>
    <row r="57" spans="1:12" ht="22.5" customHeight="1" x14ac:dyDescent="0.2">
      <c r="A57" s="289"/>
      <c r="B57" s="816" t="s">
        <v>391</v>
      </c>
      <c r="C57" s="814"/>
      <c r="D57" s="1055">
        <v>42522</v>
      </c>
      <c r="E57" s="909"/>
      <c r="F57" s="814"/>
      <c r="G57" s="280"/>
      <c r="H57" s="283"/>
      <c r="I57" s="280"/>
      <c r="J57" s="280"/>
      <c r="K57" s="281"/>
      <c r="L57" s="289"/>
    </row>
    <row r="58" spans="1:12" ht="22.5" customHeight="1" x14ac:dyDescent="0.2">
      <c r="A58" s="289"/>
      <c r="B58" s="816" t="s">
        <v>392</v>
      </c>
      <c r="C58" s="373"/>
      <c r="D58" s="1055">
        <v>42551</v>
      </c>
      <c r="E58" s="909"/>
      <c r="F58" s="374"/>
      <c r="G58" s="280"/>
      <c r="H58" s="283"/>
      <c r="I58" s="280"/>
      <c r="J58" s="280"/>
      <c r="K58" s="281"/>
      <c r="L58" s="289"/>
    </row>
    <row r="59" spans="1:12" s="141" customFormat="1" ht="28.5" customHeight="1" x14ac:dyDescent="0.2">
      <c r="A59" s="291"/>
      <c r="B59" s="1409"/>
      <c r="C59" s="1409"/>
      <c r="D59" s="1409"/>
      <c r="E59" s="825"/>
      <c r="F59" s="287"/>
      <c r="G59" s="284"/>
      <c r="H59" s="284"/>
      <c r="I59" s="284"/>
      <c r="J59" s="284"/>
      <c r="K59" s="284"/>
      <c r="L59" s="291"/>
    </row>
    <row r="60" spans="1:12" ht="7.5" customHeight="1" x14ac:dyDescent="0.2">
      <c r="A60" s="289"/>
      <c r="B60" s="1409"/>
      <c r="C60" s="1409"/>
      <c r="D60" s="1409"/>
      <c r="E60" s="829"/>
      <c r="F60" s="290"/>
      <c r="G60" s="290"/>
      <c r="H60" s="290"/>
      <c r="I60" s="290"/>
      <c r="J60" s="290"/>
      <c r="K60" s="290"/>
      <c r="L60" s="290"/>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9"/>
      <c r="C1" s="219"/>
      <c r="D1" s="219"/>
      <c r="E1" s="218"/>
      <c r="F1" s="1422" t="s">
        <v>43</v>
      </c>
      <c r="G1" s="1422"/>
      <c r="H1" s="1422"/>
      <c r="I1" s="4"/>
      <c r="J1" s="4"/>
      <c r="K1" s="4"/>
      <c r="L1" s="4"/>
      <c r="M1" s="4"/>
      <c r="N1" s="4"/>
      <c r="O1" s="4"/>
    </row>
    <row r="2" spans="1:15" ht="13.5" customHeight="1" x14ac:dyDescent="0.2">
      <c r="A2" s="2"/>
      <c r="B2" s="225"/>
      <c r="C2" s="1427"/>
      <c r="D2" s="1427"/>
      <c r="E2" s="1427"/>
      <c r="F2" s="1427"/>
      <c r="G2" s="1427"/>
      <c r="H2" s="4"/>
      <c r="I2" s="4"/>
      <c r="J2" s="4"/>
      <c r="K2" s="4"/>
      <c r="L2" s="4"/>
      <c r="M2" s="4"/>
      <c r="N2" s="4"/>
      <c r="O2" s="4"/>
    </row>
    <row r="3" spans="1:15" x14ac:dyDescent="0.2">
      <c r="A3" s="2"/>
      <c r="B3" s="226"/>
      <c r="C3" s="1427"/>
      <c r="D3" s="1427"/>
      <c r="E3" s="1427"/>
      <c r="F3" s="1427"/>
      <c r="G3" s="1427"/>
      <c r="H3" s="1"/>
      <c r="I3" s="4"/>
      <c r="J3" s="4"/>
      <c r="K3" s="4"/>
      <c r="L3" s="4"/>
      <c r="M3" s="4"/>
      <c r="N3" s="4"/>
      <c r="O3" s="2"/>
    </row>
    <row r="4" spans="1:15" ht="12.75" customHeight="1" x14ac:dyDescent="0.2">
      <c r="A4" s="2"/>
      <c r="B4" s="228"/>
      <c r="C4" s="1420" t="s">
        <v>48</v>
      </c>
      <c r="D4" s="1421"/>
      <c r="E4" s="1421"/>
      <c r="F4" s="1421"/>
      <c r="G4" s="1421"/>
      <c r="H4" s="1421"/>
      <c r="I4" s="4"/>
      <c r="J4" s="4"/>
      <c r="K4" s="4"/>
      <c r="L4" s="4"/>
      <c r="M4" s="17"/>
      <c r="N4" s="4"/>
      <c r="O4" s="2"/>
    </row>
    <row r="5" spans="1:15" s="7" customFormat="1" ht="16.5" customHeight="1" x14ac:dyDescent="0.2">
      <c r="A5" s="6"/>
      <c r="B5" s="227"/>
      <c r="C5" s="1421"/>
      <c r="D5" s="1421"/>
      <c r="E5" s="1421"/>
      <c r="F5" s="1421"/>
      <c r="G5" s="1421"/>
      <c r="H5" s="1421"/>
      <c r="I5" s="4"/>
      <c r="J5" s="4"/>
      <c r="K5" s="4"/>
      <c r="L5" s="4"/>
      <c r="M5" s="17"/>
      <c r="N5" s="4"/>
      <c r="O5" s="6"/>
    </row>
    <row r="6" spans="1:15" ht="11.25" customHeight="1" x14ac:dyDescent="0.2">
      <c r="A6" s="2"/>
      <c r="B6" s="228"/>
      <c r="C6" s="1421"/>
      <c r="D6" s="1421"/>
      <c r="E6" s="1421"/>
      <c r="F6" s="1421"/>
      <c r="G6" s="1421"/>
      <c r="H6" s="1421"/>
      <c r="I6" s="4"/>
      <c r="J6" s="4"/>
      <c r="K6" s="4"/>
      <c r="L6" s="4"/>
      <c r="M6" s="17"/>
      <c r="N6" s="4"/>
      <c r="O6" s="2"/>
    </row>
    <row r="7" spans="1:15" ht="11.25" customHeight="1" x14ac:dyDescent="0.2">
      <c r="A7" s="2"/>
      <c r="B7" s="228"/>
      <c r="C7" s="1421"/>
      <c r="D7" s="1421"/>
      <c r="E7" s="1421"/>
      <c r="F7" s="1421"/>
      <c r="G7" s="1421"/>
      <c r="H7" s="1421"/>
      <c r="I7" s="4"/>
      <c r="J7" s="4"/>
      <c r="K7" s="4"/>
      <c r="L7" s="4"/>
      <c r="M7" s="17"/>
      <c r="N7" s="4"/>
      <c r="O7" s="2"/>
    </row>
    <row r="8" spans="1:15" ht="117" customHeight="1" x14ac:dyDescent="0.2">
      <c r="A8" s="2"/>
      <c r="B8" s="228"/>
      <c r="C8" s="1421"/>
      <c r="D8" s="1421"/>
      <c r="E8" s="1421"/>
      <c r="F8" s="1421"/>
      <c r="G8" s="1421"/>
      <c r="H8" s="1421"/>
      <c r="I8" s="4"/>
      <c r="J8" s="4"/>
      <c r="K8" s="4"/>
      <c r="L8" s="4"/>
      <c r="M8" s="17"/>
      <c r="N8" s="4"/>
      <c r="O8" s="2"/>
    </row>
    <row r="9" spans="1:15" ht="10.5" customHeight="1" x14ac:dyDescent="0.2">
      <c r="A9" s="2"/>
      <c r="B9" s="228"/>
      <c r="C9" s="1421"/>
      <c r="D9" s="1421"/>
      <c r="E9" s="1421"/>
      <c r="F9" s="1421"/>
      <c r="G9" s="1421"/>
      <c r="H9" s="1421"/>
      <c r="I9" s="4"/>
      <c r="J9" s="4"/>
      <c r="K9" s="4"/>
      <c r="L9" s="4"/>
      <c r="M9" s="17"/>
      <c r="N9" s="3"/>
      <c r="O9" s="2"/>
    </row>
    <row r="10" spans="1:15" ht="11.25" customHeight="1" x14ac:dyDescent="0.2">
      <c r="A10" s="2"/>
      <c r="B10" s="228"/>
      <c r="C10" s="1421"/>
      <c r="D10" s="1421"/>
      <c r="E10" s="1421"/>
      <c r="F10" s="1421"/>
      <c r="G10" s="1421"/>
      <c r="H10" s="1421"/>
      <c r="I10" s="4"/>
      <c r="J10" s="4"/>
      <c r="K10" s="4"/>
      <c r="L10" s="4"/>
      <c r="M10" s="17"/>
      <c r="N10" s="3"/>
      <c r="O10" s="2"/>
    </row>
    <row r="11" spans="1:15" ht="3.75" customHeight="1" x14ac:dyDescent="0.2">
      <c r="A11" s="2"/>
      <c r="B11" s="228"/>
      <c r="C11" s="1421"/>
      <c r="D11" s="1421"/>
      <c r="E11" s="1421"/>
      <c r="F11" s="1421"/>
      <c r="G11" s="1421"/>
      <c r="H11" s="1421"/>
      <c r="I11" s="4"/>
      <c r="J11" s="4"/>
      <c r="K11" s="4"/>
      <c r="L11" s="4"/>
      <c r="M11" s="17"/>
      <c r="N11" s="3"/>
      <c r="O11" s="2"/>
    </row>
    <row r="12" spans="1:15" ht="11.25" customHeight="1" x14ac:dyDescent="0.2">
      <c r="A12" s="2"/>
      <c r="B12" s="228"/>
      <c r="C12" s="1421"/>
      <c r="D12" s="1421"/>
      <c r="E12" s="1421"/>
      <c r="F12" s="1421"/>
      <c r="G12" s="1421"/>
      <c r="H12" s="1421"/>
      <c r="I12" s="4"/>
      <c r="J12" s="4"/>
      <c r="K12" s="4"/>
      <c r="L12" s="4"/>
      <c r="M12" s="17"/>
      <c r="N12" s="3"/>
      <c r="O12" s="2"/>
    </row>
    <row r="13" spans="1:15" ht="11.25" customHeight="1" x14ac:dyDescent="0.2">
      <c r="A13" s="2"/>
      <c r="B13" s="228"/>
      <c r="C13" s="1421"/>
      <c r="D13" s="1421"/>
      <c r="E13" s="1421"/>
      <c r="F13" s="1421"/>
      <c r="G13" s="1421"/>
      <c r="H13" s="1421"/>
      <c r="I13" s="4"/>
      <c r="J13" s="4"/>
      <c r="K13" s="4"/>
      <c r="L13" s="4"/>
      <c r="M13" s="17"/>
      <c r="N13" s="3"/>
      <c r="O13" s="2"/>
    </row>
    <row r="14" spans="1:15" ht="15.75" customHeight="1" x14ac:dyDescent="0.2">
      <c r="A14" s="2"/>
      <c r="B14" s="228"/>
      <c r="C14" s="1421"/>
      <c r="D14" s="1421"/>
      <c r="E14" s="1421"/>
      <c r="F14" s="1421"/>
      <c r="G14" s="1421"/>
      <c r="H14" s="1421"/>
      <c r="I14" s="4"/>
      <c r="J14" s="4"/>
      <c r="K14" s="4"/>
      <c r="L14" s="4"/>
      <c r="M14" s="17"/>
      <c r="N14" s="3"/>
      <c r="O14" s="2"/>
    </row>
    <row r="15" spans="1:15" ht="22.5" customHeight="1" x14ac:dyDescent="0.2">
      <c r="A15" s="2"/>
      <c r="B15" s="228"/>
      <c r="C15" s="1421"/>
      <c r="D15" s="1421"/>
      <c r="E15" s="1421"/>
      <c r="F15" s="1421"/>
      <c r="G15" s="1421"/>
      <c r="H15" s="1421"/>
      <c r="I15" s="4"/>
      <c r="J15" s="4"/>
      <c r="K15" s="4"/>
      <c r="L15" s="4"/>
      <c r="M15" s="17"/>
      <c r="N15" s="3"/>
      <c r="O15" s="2"/>
    </row>
    <row r="16" spans="1:15" ht="11.25" customHeight="1" x14ac:dyDescent="0.2">
      <c r="A16" s="2"/>
      <c r="B16" s="228"/>
      <c r="C16" s="1421"/>
      <c r="D16" s="1421"/>
      <c r="E16" s="1421"/>
      <c r="F16" s="1421"/>
      <c r="G16" s="1421"/>
      <c r="H16" s="1421"/>
      <c r="I16" s="4"/>
      <c r="J16" s="4"/>
      <c r="K16" s="4"/>
      <c r="L16" s="4"/>
      <c r="M16" s="17"/>
      <c r="N16" s="3"/>
      <c r="O16" s="2"/>
    </row>
    <row r="17" spans="1:15" ht="11.25" customHeight="1" x14ac:dyDescent="0.2">
      <c r="A17" s="2"/>
      <c r="B17" s="228"/>
      <c r="C17" s="1421"/>
      <c r="D17" s="1421"/>
      <c r="E17" s="1421"/>
      <c r="F17" s="1421"/>
      <c r="G17" s="1421"/>
      <c r="H17" s="1421"/>
      <c r="I17" s="4"/>
      <c r="J17" s="4"/>
      <c r="K17" s="4"/>
      <c r="L17" s="4"/>
      <c r="M17" s="17"/>
      <c r="N17" s="3"/>
      <c r="O17" s="2"/>
    </row>
    <row r="18" spans="1:15" ht="11.25" customHeight="1" x14ac:dyDescent="0.2">
      <c r="A18" s="2"/>
      <c r="B18" s="228"/>
      <c r="C18" s="1421"/>
      <c r="D18" s="1421"/>
      <c r="E18" s="1421"/>
      <c r="F18" s="1421"/>
      <c r="G18" s="1421"/>
      <c r="H18" s="1421"/>
      <c r="I18" s="5"/>
      <c r="J18" s="5"/>
      <c r="K18" s="5"/>
      <c r="L18" s="5"/>
      <c r="M18" s="5"/>
      <c r="N18" s="3"/>
      <c r="O18" s="2"/>
    </row>
    <row r="19" spans="1:15" ht="11.25" customHeight="1" x14ac:dyDescent="0.2">
      <c r="A19" s="2"/>
      <c r="B19" s="228"/>
      <c r="C19" s="1421"/>
      <c r="D19" s="1421"/>
      <c r="E19" s="1421"/>
      <c r="F19" s="1421"/>
      <c r="G19" s="1421"/>
      <c r="H19" s="1421"/>
      <c r="I19" s="18"/>
      <c r="J19" s="18"/>
      <c r="K19" s="18"/>
      <c r="L19" s="18"/>
      <c r="M19" s="18"/>
      <c r="N19" s="3"/>
      <c r="O19" s="2"/>
    </row>
    <row r="20" spans="1:15" ht="11.25" customHeight="1" x14ac:dyDescent="0.2">
      <c r="A20" s="2"/>
      <c r="B20" s="228"/>
      <c r="C20" s="1421"/>
      <c r="D20" s="1421"/>
      <c r="E20" s="1421"/>
      <c r="F20" s="1421"/>
      <c r="G20" s="1421"/>
      <c r="H20" s="1421"/>
      <c r="I20" s="11"/>
      <c r="J20" s="11"/>
      <c r="K20" s="11"/>
      <c r="L20" s="11"/>
      <c r="M20" s="11"/>
      <c r="N20" s="3"/>
      <c r="O20" s="2"/>
    </row>
    <row r="21" spans="1:15" ht="11.25" customHeight="1" x14ac:dyDescent="0.2">
      <c r="A21" s="2"/>
      <c r="B21" s="228"/>
      <c r="C21" s="1421"/>
      <c r="D21" s="1421"/>
      <c r="E21" s="1421"/>
      <c r="F21" s="1421"/>
      <c r="G21" s="1421"/>
      <c r="H21" s="1421"/>
      <c r="I21" s="11"/>
      <c r="J21" s="11"/>
      <c r="K21" s="11"/>
      <c r="L21" s="11"/>
      <c r="M21" s="11"/>
      <c r="N21" s="3"/>
      <c r="O21" s="2"/>
    </row>
    <row r="22" spans="1:15" ht="12" customHeight="1" x14ac:dyDescent="0.2">
      <c r="A22" s="2"/>
      <c r="B22" s="228"/>
      <c r="C22" s="23"/>
      <c r="D22" s="23"/>
      <c r="E22" s="23"/>
      <c r="F22" s="23"/>
      <c r="G22" s="23"/>
      <c r="H22" s="23"/>
      <c r="I22" s="13"/>
      <c r="J22" s="13"/>
      <c r="K22" s="13"/>
      <c r="L22" s="13"/>
      <c r="M22" s="13"/>
      <c r="N22" s="3"/>
      <c r="O22" s="2"/>
    </row>
    <row r="23" spans="1:15" ht="27.75" customHeight="1" x14ac:dyDescent="0.2">
      <c r="A23" s="2"/>
      <c r="B23" s="228"/>
      <c r="C23" s="23"/>
      <c r="D23" s="23"/>
      <c r="E23" s="23"/>
      <c r="F23" s="23"/>
      <c r="G23" s="23"/>
      <c r="H23" s="23"/>
      <c r="I23" s="11"/>
      <c r="J23" s="11"/>
      <c r="K23" s="11"/>
      <c r="L23" s="11"/>
      <c r="M23" s="11"/>
      <c r="N23" s="3"/>
      <c r="O23" s="2"/>
    </row>
    <row r="24" spans="1:15" ht="18" customHeight="1" x14ac:dyDescent="0.2">
      <c r="A24" s="2"/>
      <c r="B24" s="228"/>
      <c r="C24" s="9"/>
      <c r="D24" s="13"/>
      <c r="E24" s="15"/>
      <c r="F24" s="13"/>
      <c r="G24" s="10"/>
      <c r="H24" s="13"/>
      <c r="I24" s="13"/>
      <c r="J24" s="13"/>
      <c r="K24" s="13"/>
      <c r="L24" s="13"/>
      <c r="M24" s="13"/>
      <c r="N24" s="3"/>
      <c r="O24" s="2"/>
    </row>
    <row r="25" spans="1:15" ht="18" customHeight="1" x14ac:dyDescent="0.2">
      <c r="A25" s="2"/>
      <c r="B25" s="228"/>
      <c r="C25" s="12"/>
      <c r="D25" s="13"/>
      <c r="E25" s="8"/>
      <c r="F25" s="11"/>
      <c r="G25" s="10"/>
      <c r="H25" s="11"/>
      <c r="I25" s="11"/>
      <c r="J25" s="11"/>
      <c r="K25" s="11"/>
      <c r="L25" s="11"/>
      <c r="M25" s="11"/>
      <c r="N25" s="3"/>
      <c r="O25" s="2"/>
    </row>
    <row r="26" spans="1:15" x14ac:dyDescent="0.2">
      <c r="A26" s="2"/>
      <c r="B26" s="228"/>
      <c r="C26" s="12"/>
      <c r="D26" s="13"/>
      <c r="E26" s="8"/>
      <c r="F26" s="11"/>
      <c r="G26" s="10"/>
      <c r="H26" s="11"/>
      <c r="I26" s="11"/>
      <c r="J26" s="11"/>
      <c r="K26" s="11"/>
      <c r="L26" s="11"/>
      <c r="M26" s="11"/>
      <c r="N26" s="3"/>
      <c r="O26" s="2"/>
    </row>
    <row r="27" spans="1:15" ht="13.5" customHeight="1" x14ac:dyDescent="0.2">
      <c r="A27" s="2"/>
      <c r="B27" s="228"/>
      <c r="C27" s="12"/>
      <c r="D27" s="13"/>
      <c r="E27" s="8"/>
      <c r="F27" s="11"/>
      <c r="G27" s="10"/>
      <c r="H27" s="313"/>
      <c r="I27" s="314" t="s">
        <v>42</v>
      </c>
      <c r="J27" s="315"/>
      <c r="K27" s="315"/>
      <c r="L27" s="316"/>
      <c r="M27" s="316"/>
      <c r="N27" s="3"/>
      <c r="O27" s="2"/>
    </row>
    <row r="28" spans="1:15" ht="10.5" customHeight="1" x14ac:dyDescent="0.2">
      <c r="A28" s="2"/>
      <c r="B28" s="228"/>
      <c r="C28" s="9"/>
      <c r="D28" s="13"/>
      <c r="E28" s="15"/>
      <c r="F28" s="13"/>
      <c r="G28" s="10"/>
      <c r="H28" s="13"/>
      <c r="I28" s="317"/>
      <c r="J28" s="317"/>
      <c r="K28" s="317"/>
      <c r="L28" s="317"/>
      <c r="M28" s="488"/>
      <c r="N28" s="318"/>
      <c r="O28" s="2"/>
    </row>
    <row r="29" spans="1:15" ht="16.5" customHeight="1" x14ac:dyDescent="0.2">
      <c r="A29" s="2"/>
      <c r="B29" s="228"/>
      <c r="C29" s="9"/>
      <c r="D29" s="13"/>
      <c r="E29" s="15"/>
      <c r="F29" s="13"/>
      <c r="G29" s="10"/>
      <c r="H29" s="13"/>
      <c r="I29" s="13" t="s">
        <v>434</v>
      </c>
      <c r="J29" s="13"/>
      <c r="K29" s="13"/>
      <c r="L29" s="13"/>
      <c r="M29" s="488"/>
      <c r="N29" s="319"/>
      <c r="O29" s="2"/>
    </row>
    <row r="30" spans="1:15" ht="10.5" customHeight="1" x14ac:dyDescent="0.2">
      <c r="A30" s="2"/>
      <c r="B30" s="228"/>
      <c r="C30" s="9"/>
      <c r="D30" s="13"/>
      <c r="E30" s="15"/>
      <c r="F30" s="13"/>
      <c r="G30" s="10"/>
      <c r="H30" s="13"/>
      <c r="I30" s="13"/>
      <c r="J30" s="13"/>
      <c r="K30" s="13"/>
      <c r="L30" s="13"/>
      <c r="M30" s="488"/>
      <c r="N30" s="319"/>
      <c r="O30" s="2"/>
    </row>
    <row r="31" spans="1:15" ht="16.5" customHeight="1" x14ac:dyDescent="0.2">
      <c r="A31" s="2"/>
      <c r="B31" s="228"/>
      <c r="C31" s="12"/>
      <c r="D31" s="13"/>
      <c r="E31" s="8"/>
      <c r="F31" s="11"/>
      <c r="G31" s="10"/>
      <c r="H31" s="11"/>
      <c r="I31" s="1415" t="s">
        <v>46</v>
      </c>
      <c r="J31" s="1415"/>
      <c r="K31" s="1425">
        <f>+capa!H27</f>
        <v>42495</v>
      </c>
      <c r="L31" s="1426"/>
      <c r="M31" s="488"/>
      <c r="N31" s="320"/>
      <c r="O31" s="2"/>
    </row>
    <row r="32" spans="1:15" ht="10.5" customHeight="1" x14ac:dyDescent="0.2">
      <c r="A32" s="2"/>
      <c r="B32" s="228"/>
      <c r="C32" s="12"/>
      <c r="D32" s="13"/>
      <c r="E32" s="8"/>
      <c r="F32" s="11"/>
      <c r="G32" s="10"/>
      <c r="H32" s="11"/>
      <c r="I32" s="214"/>
      <c r="J32" s="214"/>
      <c r="K32" s="213"/>
      <c r="L32" s="213"/>
      <c r="M32" s="488"/>
      <c r="N32" s="320"/>
      <c r="O32" s="2"/>
    </row>
    <row r="33" spans="1:15" ht="16.5" customHeight="1" x14ac:dyDescent="0.2">
      <c r="A33" s="2"/>
      <c r="B33" s="228"/>
      <c r="C33" s="9"/>
      <c r="D33" s="13"/>
      <c r="E33" s="15"/>
      <c r="F33" s="13"/>
      <c r="G33" s="10"/>
      <c r="H33" s="13"/>
      <c r="I33" s="1423" t="s">
        <v>422</v>
      </c>
      <c r="J33" s="1424"/>
      <c r="K33" s="1424"/>
      <c r="L33" s="1424"/>
      <c r="M33" s="488"/>
      <c r="N33" s="319"/>
      <c r="O33" s="2"/>
    </row>
    <row r="34" spans="1:15" s="96" customFormat="1" ht="14.25" customHeight="1" x14ac:dyDescent="0.2">
      <c r="A34" s="2"/>
      <c r="B34" s="228"/>
      <c r="C34" s="9"/>
      <c r="D34" s="13"/>
      <c r="E34" s="15"/>
      <c r="F34" s="13"/>
      <c r="G34" s="1050"/>
      <c r="H34" s="13"/>
      <c r="I34" s="183"/>
      <c r="J34" s="1049"/>
      <c r="K34" s="1049"/>
      <c r="L34" s="1049"/>
      <c r="M34" s="488"/>
      <c r="N34" s="319"/>
      <c r="O34" s="2"/>
    </row>
    <row r="35" spans="1:15" s="96" customFormat="1" ht="20.25" customHeight="1" x14ac:dyDescent="0.2">
      <c r="A35" s="2"/>
      <c r="B35" s="228"/>
      <c r="C35" s="176"/>
      <c r="D35" s="13"/>
      <c r="E35" s="1051"/>
      <c r="F35" s="11"/>
      <c r="G35" s="1050"/>
      <c r="H35" s="11"/>
      <c r="I35" s="1418" t="s">
        <v>424</v>
      </c>
      <c r="J35" s="1418"/>
      <c r="K35" s="1418"/>
      <c r="L35" s="1418"/>
      <c r="M35" s="488"/>
      <c r="N35" s="320"/>
      <c r="O35" s="2"/>
    </row>
    <row r="36" spans="1:15" s="96" customFormat="1" ht="12.75" customHeight="1" x14ac:dyDescent="0.2">
      <c r="A36" s="2"/>
      <c r="B36" s="228"/>
      <c r="C36" s="176"/>
      <c r="D36" s="13"/>
      <c r="E36" s="1051"/>
      <c r="F36" s="11"/>
      <c r="G36" s="1050"/>
      <c r="H36" s="11"/>
      <c r="I36" s="1046" t="s">
        <v>423</v>
      </c>
      <c r="J36" s="1046"/>
      <c r="K36" s="1046"/>
      <c r="L36" s="1046"/>
      <c r="M36" s="488"/>
      <c r="N36" s="320"/>
      <c r="O36" s="2"/>
    </row>
    <row r="37" spans="1:15" s="96" customFormat="1" ht="12.75" customHeight="1" x14ac:dyDescent="0.2">
      <c r="A37" s="2"/>
      <c r="B37" s="228"/>
      <c r="C37" s="176"/>
      <c r="D37" s="13"/>
      <c r="E37" s="1051"/>
      <c r="F37" s="11"/>
      <c r="G37" s="1050"/>
      <c r="H37" s="11"/>
      <c r="I37" s="1419" t="s">
        <v>428</v>
      </c>
      <c r="J37" s="1419"/>
      <c r="K37" s="1419"/>
      <c r="L37" s="1419"/>
      <c r="M37" s="488"/>
      <c r="N37" s="320"/>
      <c r="O37" s="2"/>
    </row>
    <row r="38" spans="1:15" s="96" customFormat="1" ht="20.25" customHeight="1" x14ac:dyDescent="0.2">
      <c r="A38" s="2"/>
      <c r="B38" s="228"/>
      <c r="C38" s="9"/>
      <c r="D38" s="13"/>
      <c r="E38" s="15"/>
      <c r="F38" s="13"/>
      <c r="G38" s="375"/>
      <c r="H38" s="13"/>
      <c r="I38" s="1416" t="s">
        <v>456</v>
      </c>
      <c r="J38" s="1416"/>
      <c r="K38" s="1416"/>
      <c r="L38" s="1046"/>
      <c r="M38" s="488"/>
      <c r="N38" s="319"/>
      <c r="O38" s="2"/>
    </row>
    <row r="39" spans="1:15" ht="19.5" customHeight="1" x14ac:dyDescent="0.2">
      <c r="A39" s="2"/>
      <c r="B39" s="228"/>
      <c r="C39" s="12"/>
      <c r="D39" s="13"/>
      <c r="E39" s="8"/>
      <c r="F39" s="11"/>
      <c r="G39" s="10"/>
      <c r="H39" s="11"/>
      <c r="I39" s="1416" t="s">
        <v>457</v>
      </c>
      <c r="J39" s="1416"/>
      <c r="K39" s="1416"/>
      <c r="L39" s="1416"/>
      <c r="M39" s="488"/>
      <c r="N39" s="320"/>
      <c r="O39" s="2"/>
    </row>
    <row r="40" spans="1:15" ht="14.25" customHeight="1" x14ac:dyDescent="0.2">
      <c r="A40" s="2"/>
      <c r="B40" s="228"/>
      <c r="C40" s="12"/>
      <c r="D40" s="13"/>
      <c r="E40" s="8"/>
      <c r="F40" s="11"/>
      <c r="G40" s="10"/>
      <c r="H40" s="11"/>
      <c r="I40" s="1046"/>
      <c r="J40" s="1046"/>
      <c r="K40" s="1046"/>
      <c r="L40" s="1046"/>
      <c r="M40" s="488"/>
      <c r="N40" s="320"/>
      <c r="O40" s="2"/>
    </row>
    <row r="41" spans="1:15" ht="12.75" customHeight="1" x14ac:dyDescent="0.2">
      <c r="A41" s="2"/>
      <c r="B41" s="228"/>
      <c r="C41" s="12"/>
      <c r="D41" s="13"/>
      <c r="E41" s="8"/>
      <c r="F41" s="11"/>
      <c r="G41" s="10"/>
      <c r="H41" s="11"/>
      <c r="I41" s="1417" t="s">
        <v>51</v>
      </c>
      <c r="J41" s="1417"/>
      <c r="K41" s="1417"/>
      <c r="L41" s="1417"/>
      <c r="M41" s="488"/>
      <c r="N41" s="320"/>
      <c r="O41" s="2"/>
    </row>
    <row r="42" spans="1:15" ht="14.25" customHeight="1" x14ac:dyDescent="0.2">
      <c r="A42" s="2"/>
      <c r="B42" s="228"/>
      <c r="C42" s="9"/>
      <c r="D42" s="13"/>
      <c r="E42" s="15"/>
      <c r="F42" s="13"/>
      <c r="G42" s="10"/>
      <c r="H42" s="13"/>
      <c r="I42" s="1047"/>
      <c r="J42" s="1047"/>
      <c r="K42" s="1047"/>
      <c r="L42" s="1047"/>
      <c r="M42" s="488"/>
      <c r="N42" s="319"/>
      <c r="O42" s="2"/>
    </row>
    <row r="43" spans="1:15" ht="15" customHeight="1" x14ac:dyDescent="0.2">
      <c r="A43" s="2"/>
      <c r="B43" s="228"/>
      <c r="C43" s="12"/>
      <c r="D43" s="13"/>
      <c r="E43" s="8"/>
      <c r="F43" s="11"/>
      <c r="G43" s="10"/>
      <c r="H43" s="11"/>
      <c r="I43" s="1045" t="s">
        <v>23</v>
      </c>
      <c r="J43" s="1045"/>
      <c r="K43" s="1045"/>
      <c r="L43" s="1045"/>
      <c r="M43" s="488"/>
      <c r="N43" s="320"/>
      <c r="O43" s="2"/>
    </row>
    <row r="44" spans="1:15" ht="14.25" customHeight="1" x14ac:dyDescent="0.2">
      <c r="A44" s="2"/>
      <c r="B44" s="228"/>
      <c r="C44" s="12"/>
      <c r="D44" s="13"/>
      <c r="E44" s="8"/>
      <c r="F44" s="11"/>
      <c r="G44" s="10"/>
      <c r="H44" s="11"/>
      <c r="I44" s="212"/>
      <c r="J44" s="212"/>
      <c r="K44" s="212"/>
      <c r="L44" s="212"/>
      <c r="M44" s="488"/>
      <c r="N44" s="320"/>
      <c r="O44" s="2"/>
    </row>
    <row r="45" spans="1:15" ht="16.5" customHeight="1" x14ac:dyDescent="0.2">
      <c r="A45" s="2"/>
      <c r="B45" s="228"/>
      <c r="C45" s="12"/>
      <c r="D45" s="13"/>
      <c r="E45" s="8"/>
      <c r="F45" s="11"/>
      <c r="G45" s="10"/>
      <c r="H45" s="11"/>
      <c r="I45" s="1415" t="s">
        <v>19</v>
      </c>
      <c r="J45" s="1415"/>
      <c r="K45" s="1415"/>
      <c r="L45" s="1415"/>
      <c r="M45" s="488"/>
      <c r="N45" s="320"/>
      <c r="O45" s="2"/>
    </row>
    <row r="46" spans="1:15" ht="14.25" customHeight="1" x14ac:dyDescent="0.2">
      <c r="A46" s="2"/>
      <c r="B46" s="228"/>
      <c r="C46" s="9"/>
      <c r="D46" s="13"/>
      <c r="E46" s="15"/>
      <c r="F46" s="13"/>
      <c r="G46" s="10"/>
      <c r="H46" s="13"/>
      <c r="I46" s="214"/>
      <c r="J46" s="214"/>
      <c r="K46" s="214"/>
      <c r="L46" s="214"/>
      <c r="M46" s="488"/>
      <c r="N46" s="319"/>
      <c r="O46" s="2"/>
    </row>
    <row r="47" spans="1:15" ht="16.5" customHeight="1" x14ac:dyDescent="0.2">
      <c r="A47" s="2"/>
      <c r="B47" s="228"/>
      <c r="C47" s="12"/>
      <c r="D47" s="13"/>
      <c r="E47" s="8"/>
      <c r="F47" s="576"/>
      <c r="G47" s="935"/>
      <c r="H47" s="576"/>
      <c r="I47" s="1414" t="s">
        <v>10</v>
      </c>
      <c r="J47" s="1414"/>
      <c r="K47" s="1414"/>
      <c r="L47" s="1414"/>
      <c r="M47" s="488"/>
      <c r="N47" s="320"/>
      <c r="O47" s="2"/>
    </row>
    <row r="48" spans="1:15" ht="12.75" customHeight="1" x14ac:dyDescent="0.2">
      <c r="A48" s="2"/>
      <c r="B48" s="228"/>
      <c r="C48" s="9"/>
      <c r="D48" s="13"/>
      <c r="E48" s="15"/>
      <c r="F48" s="1048"/>
      <c r="G48" s="935"/>
      <c r="H48" s="1048"/>
      <c r="I48" s="488"/>
      <c r="J48" s="488"/>
      <c r="K48" s="488"/>
      <c r="L48" s="488"/>
      <c r="M48" s="488"/>
      <c r="N48" s="319"/>
      <c r="O48" s="2"/>
    </row>
    <row r="49" spans="1:15" ht="30.75" customHeight="1" x14ac:dyDescent="0.2">
      <c r="A49" s="2"/>
      <c r="B49" s="228"/>
      <c r="C49" s="9"/>
      <c r="D49" s="13"/>
      <c r="E49" s="15"/>
      <c r="F49" s="1048"/>
      <c r="G49" s="935"/>
      <c r="H49" s="1048"/>
      <c r="I49" s="488"/>
      <c r="J49" s="488"/>
      <c r="K49" s="488"/>
      <c r="L49" s="488"/>
      <c r="M49" s="488"/>
      <c r="N49" s="319"/>
      <c r="O49" s="2"/>
    </row>
    <row r="50" spans="1:15" ht="20.25" customHeight="1" x14ac:dyDescent="0.2">
      <c r="A50" s="2"/>
      <c r="B50" s="228"/>
      <c r="C50" s="813"/>
      <c r="D50" s="13"/>
      <c r="E50" s="8"/>
      <c r="F50" s="576"/>
      <c r="G50" s="935"/>
      <c r="H50" s="576"/>
      <c r="I50" s="488"/>
      <c r="J50" s="488"/>
      <c r="K50" s="488"/>
      <c r="L50" s="488"/>
      <c r="M50" s="488"/>
      <c r="N50" s="320"/>
      <c r="O50" s="2"/>
    </row>
    <row r="51" spans="1:15" x14ac:dyDescent="0.2">
      <c r="A51" s="2"/>
      <c r="B51" s="371">
        <v>2</v>
      </c>
      <c r="C51" s="1413">
        <v>42495</v>
      </c>
      <c r="D51" s="1413"/>
      <c r="E51" s="1413"/>
      <c r="F51" s="1413"/>
      <c r="G51" s="1413"/>
      <c r="H51" s="1413"/>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36" t="s">
        <v>305</v>
      </c>
      <c r="C1" s="1437"/>
      <c r="D1" s="1437"/>
      <c r="E1" s="1437"/>
      <c r="F1" s="25"/>
      <c r="G1" s="25"/>
      <c r="H1" s="25"/>
      <c r="I1" s="25"/>
      <c r="J1" s="25"/>
      <c r="K1" s="25"/>
      <c r="L1" s="25"/>
      <c r="M1" s="330"/>
      <c r="N1" s="330"/>
      <c r="O1" s="26"/>
    </row>
    <row r="2" spans="1:15" ht="8.25" customHeight="1" x14ac:dyDescent="0.2">
      <c r="A2" s="24"/>
      <c r="B2" s="335"/>
      <c r="C2" s="331"/>
      <c r="D2" s="331"/>
      <c r="E2" s="331"/>
      <c r="F2" s="331"/>
      <c r="G2" s="331"/>
      <c r="H2" s="332"/>
      <c r="I2" s="332"/>
      <c r="J2" s="332"/>
      <c r="K2" s="332"/>
      <c r="L2" s="332"/>
      <c r="M2" s="332"/>
      <c r="N2" s="333"/>
      <c r="O2" s="28"/>
    </row>
    <row r="3" spans="1:15" s="32" customFormat="1" ht="11.25" customHeight="1" x14ac:dyDescent="0.2">
      <c r="A3" s="29"/>
      <c r="B3" s="30"/>
      <c r="C3" s="1438" t="s">
        <v>54</v>
      </c>
      <c r="D3" s="1438"/>
      <c r="E3" s="1438"/>
      <c r="F3" s="1438"/>
      <c r="G3" s="1438"/>
      <c r="H3" s="1438"/>
      <c r="I3" s="1438"/>
      <c r="J3" s="1438"/>
      <c r="K3" s="1438"/>
      <c r="L3" s="1438"/>
      <c r="M3" s="1438"/>
      <c r="N3" s="334"/>
      <c r="O3" s="31"/>
    </row>
    <row r="4" spans="1:15" s="32" customFormat="1" ht="11.25" x14ac:dyDescent="0.2">
      <c r="A4" s="29"/>
      <c r="B4" s="30"/>
      <c r="C4" s="1438"/>
      <c r="D4" s="1438"/>
      <c r="E4" s="1438"/>
      <c r="F4" s="1438"/>
      <c r="G4" s="1438"/>
      <c r="H4" s="1438"/>
      <c r="I4" s="1438"/>
      <c r="J4" s="1438"/>
      <c r="K4" s="1438"/>
      <c r="L4" s="1438"/>
      <c r="M4" s="1438"/>
      <c r="N4" s="334"/>
      <c r="O4" s="31"/>
    </row>
    <row r="5" spans="1:15" s="32" customFormat="1" ht="3" customHeight="1" x14ac:dyDescent="0.2">
      <c r="A5" s="29"/>
      <c r="B5" s="30"/>
      <c r="C5" s="33"/>
      <c r="D5" s="33"/>
      <c r="E5" s="33"/>
      <c r="F5" s="33"/>
      <c r="G5" s="33"/>
      <c r="H5" s="33"/>
      <c r="I5" s="33"/>
      <c r="J5" s="30"/>
      <c r="K5" s="30"/>
      <c r="L5" s="30"/>
      <c r="M5" s="34"/>
      <c r="N5" s="334"/>
      <c r="O5" s="31"/>
    </row>
    <row r="6" spans="1:15" s="32" customFormat="1" ht="18" customHeight="1" x14ac:dyDescent="0.2">
      <c r="A6" s="29"/>
      <c r="B6" s="30"/>
      <c r="C6" s="35"/>
      <c r="D6" s="1433" t="s">
        <v>435</v>
      </c>
      <c r="E6" s="1433"/>
      <c r="F6" s="1433"/>
      <c r="G6" s="1433"/>
      <c r="H6" s="1433"/>
      <c r="I6" s="1433"/>
      <c r="J6" s="1433"/>
      <c r="K6" s="1433"/>
      <c r="L6" s="1433"/>
      <c r="M6" s="1433"/>
      <c r="N6" s="334"/>
      <c r="O6" s="31"/>
    </row>
    <row r="7" spans="1:15" s="32" customFormat="1" ht="3" customHeight="1" x14ac:dyDescent="0.2">
      <c r="A7" s="29"/>
      <c r="B7" s="30"/>
      <c r="C7" s="33"/>
      <c r="D7" s="33"/>
      <c r="E7" s="33"/>
      <c r="F7" s="33"/>
      <c r="G7" s="33"/>
      <c r="H7" s="33"/>
      <c r="I7" s="33"/>
      <c r="J7" s="30"/>
      <c r="K7" s="30"/>
      <c r="L7" s="30"/>
      <c r="M7" s="34"/>
      <c r="N7" s="334"/>
      <c r="O7" s="31"/>
    </row>
    <row r="8" spans="1:15" s="32" customFormat="1" ht="92.25" customHeight="1" x14ac:dyDescent="0.2">
      <c r="A8" s="29"/>
      <c r="B8" s="30"/>
      <c r="C8" s="33"/>
      <c r="D8" s="1434" t="s">
        <v>436</v>
      </c>
      <c r="E8" s="1433"/>
      <c r="F8" s="1433"/>
      <c r="G8" s="1433"/>
      <c r="H8" s="1433"/>
      <c r="I8" s="1433"/>
      <c r="J8" s="1433"/>
      <c r="K8" s="1433"/>
      <c r="L8" s="1433"/>
      <c r="M8" s="1433"/>
      <c r="N8" s="334"/>
      <c r="O8" s="31"/>
    </row>
    <row r="9" spans="1:15" s="32" customFormat="1" ht="3" customHeight="1" x14ac:dyDescent="0.2">
      <c r="A9" s="29"/>
      <c r="B9" s="30"/>
      <c r="C9" s="33"/>
      <c r="D9" s="33"/>
      <c r="E9" s="33"/>
      <c r="F9" s="33"/>
      <c r="G9" s="33"/>
      <c r="H9" s="33"/>
      <c r="I9" s="33"/>
      <c r="J9" s="30"/>
      <c r="K9" s="30"/>
      <c r="L9" s="30"/>
      <c r="M9" s="34"/>
      <c r="N9" s="334"/>
      <c r="O9" s="31"/>
    </row>
    <row r="10" spans="1:15" s="32" customFormat="1" ht="67.5" customHeight="1" x14ac:dyDescent="0.2">
      <c r="A10" s="29"/>
      <c r="B10" s="30"/>
      <c r="C10" s="33"/>
      <c r="D10" s="1439" t="s">
        <v>437</v>
      </c>
      <c r="E10" s="1439"/>
      <c r="F10" s="1439"/>
      <c r="G10" s="1439"/>
      <c r="H10" s="1439"/>
      <c r="I10" s="1439"/>
      <c r="J10" s="1439"/>
      <c r="K10" s="1439"/>
      <c r="L10" s="1439"/>
      <c r="M10" s="1439"/>
      <c r="N10" s="334"/>
      <c r="O10" s="31"/>
    </row>
    <row r="11" spans="1:15" s="32" customFormat="1" ht="3" customHeight="1" x14ac:dyDescent="0.2">
      <c r="A11" s="29"/>
      <c r="B11" s="30"/>
      <c r="C11" s="33"/>
      <c r="D11" s="215"/>
      <c r="E11" s="215"/>
      <c r="F11" s="215"/>
      <c r="G11" s="215"/>
      <c r="H11" s="215"/>
      <c r="I11" s="215"/>
      <c r="J11" s="215"/>
      <c r="K11" s="215"/>
      <c r="L11" s="215"/>
      <c r="M11" s="215"/>
      <c r="N11" s="334"/>
      <c r="O11" s="31"/>
    </row>
    <row r="12" spans="1:15" s="32" customFormat="1" ht="53.25" customHeight="1" x14ac:dyDescent="0.2">
      <c r="A12" s="29"/>
      <c r="B12" s="30"/>
      <c r="C12" s="33"/>
      <c r="D12" s="1433" t="s">
        <v>438</v>
      </c>
      <c r="E12" s="1433"/>
      <c r="F12" s="1433"/>
      <c r="G12" s="1433"/>
      <c r="H12" s="1433"/>
      <c r="I12" s="1433"/>
      <c r="J12" s="1433"/>
      <c r="K12" s="1433"/>
      <c r="L12" s="1433"/>
      <c r="M12" s="1433"/>
      <c r="N12" s="334"/>
      <c r="O12" s="31"/>
    </row>
    <row r="13" spans="1:15" s="32" customFormat="1" ht="3" customHeight="1" x14ac:dyDescent="0.2">
      <c r="A13" s="29"/>
      <c r="B13" s="30"/>
      <c r="C13" s="33"/>
      <c r="D13" s="215"/>
      <c r="E13" s="215"/>
      <c r="F13" s="215"/>
      <c r="G13" s="215"/>
      <c r="H13" s="215"/>
      <c r="I13" s="215"/>
      <c r="J13" s="215"/>
      <c r="K13" s="215"/>
      <c r="L13" s="215"/>
      <c r="M13" s="215"/>
      <c r="N13" s="334"/>
      <c r="O13" s="31"/>
    </row>
    <row r="14" spans="1:15" s="32" customFormat="1" ht="23.25" customHeight="1" x14ac:dyDescent="0.2">
      <c r="A14" s="29"/>
      <c r="B14" s="30"/>
      <c r="C14" s="33"/>
      <c r="D14" s="1433" t="s">
        <v>439</v>
      </c>
      <c r="E14" s="1433"/>
      <c r="F14" s="1433"/>
      <c r="G14" s="1433"/>
      <c r="H14" s="1433"/>
      <c r="I14" s="1433"/>
      <c r="J14" s="1433"/>
      <c r="K14" s="1433"/>
      <c r="L14" s="1433"/>
      <c r="M14" s="1433"/>
      <c r="N14" s="334"/>
      <c r="O14" s="31"/>
    </row>
    <row r="15" spans="1:15" s="32" customFormat="1" ht="3" customHeight="1" x14ac:dyDescent="0.2">
      <c r="A15" s="29"/>
      <c r="B15" s="30"/>
      <c r="C15" s="33"/>
      <c r="D15" s="215"/>
      <c r="E15" s="215"/>
      <c r="F15" s="215"/>
      <c r="G15" s="215"/>
      <c r="H15" s="215"/>
      <c r="I15" s="215"/>
      <c r="J15" s="215"/>
      <c r="K15" s="215"/>
      <c r="L15" s="215"/>
      <c r="M15" s="215"/>
      <c r="N15" s="334"/>
      <c r="O15" s="31"/>
    </row>
    <row r="16" spans="1:15" s="32" customFormat="1" ht="23.25" customHeight="1" x14ac:dyDescent="0.2">
      <c r="A16" s="29"/>
      <c r="B16" s="30"/>
      <c r="C16" s="33"/>
      <c r="D16" s="1433" t="s">
        <v>440</v>
      </c>
      <c r="E16" s="1433"/>
      <c r="F16" s="1433"/>
      <c r="G16" s="1433"/>
      <c r="H16" s="1433"/>
      <c r="I16" s="1433"/>
      <c r="J16" s="1433"/>
      <c r="K16" s="1433"/>
      <c r="L16" s="1433"/>
      <c r="M16" s="1433"/>
      <c r="N16" s="334"/>
      <c r="O16" s="31"/>
    </row>
    <row r="17" spans="1:19" s="32" customFormat="1" ht="3" customHeight="1" x14ac:dyDescent="0.2">
      <c r="A17" s="29"/>
      <c r="B17" s="30"/>
      <c r="C17" s="33"/>
      <c r="D17" s="215"/>
      <c r="E17" s="215"/>
      <c r="F17" s="215"/>
      <c r="G17" s="215"/>
      <c r="H17" s="215"/>
      <c r="I17" s="215"/>
      <c r="J17" s="215"/>
      <c r="K17" s="215"/>
      <c r="L17" s="215"/>
      <c r="M17" s="215"/>
      <c r="N17" s="334"/>
      <c r="O17" s="31"/>
    </row>
    <row r="18" spans="1:19" s="32" customFormat="1" ht="23.25" customHeight="1" x14ac:dyDescent="0.2">
      <c r="A18" s="29"/>
      <c r="B18" s="30"/>
      <c r="C18" s="33"/>
      <c r="D18" s="1434" t="s">
        <v>441</v>
      </c>
      <c r="E18" s="1433"/>
      <c r="F18" s="1433"/>
      <c r="G18" s="1433"/>
      <c r="H18" s="1433"/>
      <c r="I18" s="1433"/>
      <c r="J18" s="1433"/>
      <c r="K18" s="1433"/>
      <c r="L18" s="1433"/>
      <c r="M18" s="1433"/>
      <c r="N18" s="334"/>
      <c r="O18" s="31"/>
    </row>
    <row r="19" spans="1:19" s="32" customFormat="1" ht="3" customHeight="1" x14ac:dyDescent="0.2">
      <c r="A19" s="29"/>
      <c r="B19" s="30"/>
      <c r="C19" s="33"/>
      <c r="D19" s="215"/>
      <c r="E19" s="215"/>
      <c r="F19" s="215"/>
      <c r="G19" s="215"/>
      <c r="H19" s="215"/>
      <c r="I19" s="215"/>
      <c r="J19" s="215"/>
      <c r="K19" s="215"/>
      <c r="L19" s="215"/>
      <c r="M19" s="215"/>
      <c r="N19" s="334"/>
      <c r="O19" s="31"/>
    </row>
    <row r="20" spans="1:19" s="32" customFormat="1" ht="14.25" customHeight="1" x14ac:dyDescent="0.2">
      <c r="A20" s="29"/>
      <c r="B20" s="30"/>
      <c r="C20" s="33"/>
      <c r="D20" s="1433" t="s">
        <v>442</v>
      </c>
      <c r="E20" s="1433"/>
      <c r="F20" s="1433"/>
      <c r="G20" s="1433"/>
      <c r="H20" s="1433"/>
      <c r="I20" s="1433"/>
      <c r="J20" s="1433"/>
      <c r="K20" s="1433"/>
      <c r="L20" s="1433"/>
      <c r="M20" s="1433"/>
      <c r="N20" s="334"/>
      <c r="O20" s="31"/>
    </row>
    <row r="21" spans="1:19" s="32" customFormat="1" ht="3" customHeight="1" x14ac:dyDescent="0.2">
      <c r="A21" s="29"/>
      <c r="B21" s="30"/>
      <c r="C21" s="33"/>
      <c r="D21" s="215"/>
      <c r="E21" s="215"/>
      <c r="F21" s="215"/>
      <c r="G21" s="215"/>
      <c r="H21" s="215"/>
      <c r="I21" s="215"/>
      <c r="J21" s="215"/>
      <c r="K21" s="215"/>
      <c r="L21" s="215"/>
      <c r="M21" s="215"/>
      <c r="N21" s="334"/>
      <c r="O21" s="31"/>
    </row>
    <row r="22" spans="1:19" s="32" customFormat="1" ht="32.25" customHeight="1" x14ac:dyDescent="0.2">
      <c r="A22" s="29"/>
      <c r="B22" s="30"/>
      <c r="C22" s="33"/>
      <c r="D22" s="1433" t="s">
        <v>443</v>
      </c>
      <c r="E22" s="1433"/>
      <c r="F22" s="1433"/>
      <c r="G22" s="1433"/>
      <c r="H22" s="1433"/>
      <c r="I22" s="1433"/>
      <c r="J22" s="1433"/>
      <c r="K22" s="1433"/>
      <c r="L22" s="1433"/>
      <c r="M22" s="1433"/>
      <c r="N22" s="334"/>
      <c r="O22" s="31"/>
    </row>
    <row r="23" spans="1:19" s="32" customFormat="1" ht="3" customHeight="1" x14ac:dyDescent="0.2">
      <c r="A23" s="29"/>
      <c r="B23" s="30"/>
      <c r="C23" s="33"/>
      <c r="D23" s="215"/>
      <c r="E23" s="215"/>
      <c r="F23" s="215"/>
      <c r="G23" s="215"/>
      <c r="H23" s="215"/>
      <c r="I23" s="215"/>
      <c r="J23" s="215"/>
      <c r="K23" s="215"/>
      <c r="L23" s="215"/>
      <c r="M23" s="215"/>
      <c r="N23" s="334"/>
      <c r="O23" s="31"/>
    </row>
    <row r="24" spans="1:19" s="32" customFormat="1" ht="81.75" customHeight="1" x14ac:dyDescent="0.2">
      <c r="A24" s="29"/>
      <c r="B24" s="30"/>
      <c r="C24" s="33"/>
      <c r="D24" s="1433" t="s">
        <v>290</v>
      </c>
      <c r="E24" s="1433"/>
      <c r="F24" s="1433"/>
      <c r="G24" s="1433"/>
      <c r="H24" s="1433"/>
      <c r="I24" s="1433"/>
      <c r="J24" s="1433"/>
      <c r="K24" s="1433"/>
      <c r="L24" s="1433"/>
      <c r="M24" s="1433"/>
      <c r="N24" s="334"/>
      <c r="O24" s="31"/>
    </row>
    <row r="25" spans="1:19" s="32" customFormat="1" ht="3" customHeight="1" x14ac:dyDescent="0.2">
      <c r="A25" s="29"/>
      <c r="B25" s="30"/>
      <c r="C25" s="33"/>
      <c r="D25" s="215"/>
      <c r="E25" s="215"/>
      <c r="F25" s="215"/>
      <c r="G25" s="215"/>
      <c r="H25" s="215"/>
      <c r="I25" s="215"/>
      <c r="J25" s="215"/>
      <c r="K25" s="215"/>
      <c r="L25" s="215"/>
      <c r="M25" s="215"/>
      <c r="N25" s="334"/>
      <c r="O25" s="31"/>
    </row>
    <row r="26" spans="1:19" s="32" customFormat="1" ht="105.75" customHeight="1" x14ac:dyDescent="0.2">
      <c r="A26" s="29"/>
      <c r="B26" s="30"/>
      <c r="C26" s="33"/>
      <c r="D26" s="1430" t="s">
        <v>404</v>
      </c>
      <c r="E26" s="1430"/>
      <c r="F26" s="1430"/>
      <c r="G26" s="1430"/>
      <c r="H26" s="1430"/>
      <c r="I26" s="1430"/>
      <c r="J26" s="1430"/>
      <c r="K26" s="1430"/>
      <c r="L26" s="1430"/>
      <c r="M26" s="1430"/>
      <c r="N26" s="334"/>
      <c r="O26" s="31"/>
    </row>
    <row r="27" spans="1:19" s="32" customFormat="1" ht="3" customHeight="1" x14ac:dyDescent="0.2">
      <c r="A27" s="29"/>
      <c r="B27" s="30"/>
      <c r="C27" s="33"/>
      <c r="D27" s="44"/>
      <c r="E27" s="44"/>
      <c r="F27" s="44"/>
      <c r="G27" s="44"/>
      <c r="H27" s="44"/>
      <c r="I27" s="44"/>
      <c r="J27" s="45"/>
      <c r="K27" s="45"/>
      <c r="L27" s="45"/>
      <c r="M27" s="46"/>
      <c r="N27" s="334"/>
      <c r="O27" s="31"/>
    </row>
    <row r="28" spans="1:19" s="32" customFormat="1" ht="57" customHeight="1" x14ac:dyDescent="0.2">
      <c r="A28" s="29"/>
      <c r="B28" s="30"/>
      <c r="C28" s="35"/>
      <c r="D28" s="1433" t="s">
        <v>53</v>
      </c>
      <c r="E28" s="1435"/>
      <c r="F28" s="1435"/>
      <c r="G28" s="1435"/>
      <c r="H28" s="1435"/>
      <c r="I28" s="1435"/>
      <c r="J28" s="1435"/>
      <c r="K28" s="1435"/>
      <c r="L28" s="1435"/>
      <c r="M28" s="1435"/>
      <c r="N28" s="334"/>
      <c r="O28" s="31"/>
      <c r="S28" s="32" t="s">
        <v>34</v>
      </c>
    </row>
    <row r="29" spans="1:19" s="32" customFormat="1" ht="3" customHeight="1" x14ac:dyDescent="0.2">
      <c r="A29" s="29"/>
      <c r="B29" s="30"/>
      <c r="C29" s="35"/>
      <c r="D29" s="216"/>
      <c r="E29" s="216"/>
      <c r="F29" s="216"/>
      <c r="G29" s="216"/>
      <c r="H29" s="216"/>
      <c r="I29" s="216"/>
      <c r="J29" s="216"/>
      <c r="K29" s="216"/>
      <c r="L29" s="216"/>
      <c r="M29" s="216"/>
      <c r="N29" s="334"/>
      <c r="O29" s="31"/>
    </row>
    <row r="30" spans="1:19" s="32" customFormat="1" ht="34.5" customHeight="1" x14ac:dyDescent="0.2">
      <c r="A30" s="29"/>
      <c r="B30" s="30"/>
      <c r="C30" s="35"/>
      <c r="D30" s="1433" t="s">
        <v>52</v>
      </c>
      <c r="E30" s="1435"/>
      <c r="F30" s="1435"/>
      <c r="G30" s="1435"/>
      <c r="H30" s="1435"/>
      <c r="I30" s="1435"/>
      <c r="J30" s="1435"/>
      <c r="K30" s="1435"/>
      <c r="L30" s="1435"/>
      <c r="M30" s="1435"/>
      <c r="N30" s="334"/>
      <c r="O30" s="31"/>
    </row>
    <row r="31" spans="1:19" s="32" customFormat="1" ht="30.75" customHeight="1" x14ac:dyDescent="0.2">
      <c r="A31" s="29"/>
      <c r="B31" s="30"/>
      <c r="C31" s="37"/>
      <c r="D31" s="72"/>
      <c r="E31" s="72"/>
      <c r="F31" s="72"/>
      <c r="G31" s="72"/>
      <c r="H31" s="72"/>
      <c r="I31" s="72"/>
      <c r="J31" s="72"/>
      <c r="K31" s="72"/>
      <c r="L31" s="72"/>
      <c r="M31" s="72"/>
      <c r="N31" s="334"/>
      <c r="O31" s="31"/>
    </row>
    <row r="32" spans="1:19" s="32" customFormat="1" ht="13.5" customHeight="1" x14ac:dyDescent="0.2">
      <c r="A32" s="29"/>
      <c r="B32" s="30"/>
      <c r="C32" s="37"/>
      <c r="D32" s="322"/>
      <c r="E32" s="322"/>
      <c r="F32" s="322"/>
      <c r="G32" s="323"/>
      <c r="H32" s="324" t="s">
        <v>17</v>
      </c>
      <c r="I32" s="321"/>
      <c r="J32" s="40"/>
      <c r="K32" s="323"/>
      <c r="L32" s="324" t="s">
        <v>24</v>
      </c>
      <c r="M32" s="321"/>
      <c r="N32" s="334"/>
      <c r="O32" s="31"/>
    </row>
    <row r="33" spans="1:16" s="32" customFormat="1" ht="6" customHeight="1" x14ac:dyDescent="0.2">
      <c r="A33" s="29"/>
      <c r="B33" s="30"/>
      <c r="C33" s="37"/>
      <c r="D33" s="325"/>
      <c r="E33" s="38"/>
      <c r="F33" s="38"/>
      <c r="G33" s="40"/>
      <c r="H33" s="39"/>
      <c r="I33" s="40"/>
      <c r="J33" s="40"/>
      <c r="K33" s="327"/>
      <c r="L33" s="328"/>
      <c r="M33" s="40"/>
      <c r="N33" s="334"/>
      <c r="O33" s="31"/>
    </row>
    <row r="34" spans="1:16" s="32" customFormat="1" ht="11.25" x14ac:dyDescent="0.2">
      <c r="A34" s="29"/>
      <c r="B34" s="30"/>
      <c r="C34" s="36"/>
      <c r="D34" s="326" t="s">
        <v>44</v>
      </c>
      <c r="E34" s="38" t="s">
        <v>36</v>
      </c>
      <c r="F34" s="38"/>
      <c r="G34" s="38"/>
      <c r="H34" s="39"/>
      <c r="I34" s="38"/>
      <c r="J34" s="40"/>
      <c r="K34" s="329"/>
      <c r="L34" s="40"/>
      <c r="M34" s="40"/>
      <c r="N34" s="334"/>
      <c r="O34" s="31"/>
    </row>
    <row r="35" spans="1:16" s="32" customFormat="1" ht="11.25" customHeight="1" x14ac:dyDescent="0.2">
      <c r="A35" s="29"/>
      <c r="B35" s="30"/>
      <c r="C35" s="37"/>
      <c r="D35" s="326" t="s">
        <v>3</v>
      </c>
      <c r="E35" s="38" t="s">
        <v>37</v>
      </c>
      <c r="F35" s="38"/>
      <c r="G35" s="40"/>
      <c r="H35" s="39"/>
      <c r="I35" s="40"/>
      <c r="J35" s="40"/>
      <c r="K35" s="329"/>
      <c r="L35" s="1056">
        <f>+capa!D57</f>
        <v>42522</v>
      </c>
      <c r="M35" s="908"/>
      <c r="N35" s="334"/>
      <c r="O35" s="31"/>
    </row>
    <row r="36" spans="1:16" s="32" customFormat="1" ht="11.25" x14ac:dyDescent="0.2">
      <c r="A36" s="29"/>
      <c r="B36" s="30"/>
      <c r="C36" s="37"/>
      <c r="D36" s="326" t="s">
        <v>40</v>
      </c>
      <c r="E36" s="38" t="s">
        <v>39</v>
      </c>
      <c r="F36" s="38"/>
      <c r="G36" s="40"/>
      <c r="H36" s="39"/>
      <c r="I36" s="40"/>
      <c r="J36" s="40"/>
      <c r="K36" s="996"/>
      <c r="L36" s="997"/>
      <c r="M36" s="997"/>
      <c r="N36" s="334"/>
      <c r="O36" s="31"/>
    </row>
    <row r="37" spans="1:16" s="32" customFormat="1" ht="12.75" customHeight="1" x14ac:dyDescent="0.2">
      <c r="A37" s="29"/>
      <c r="B37" s="30"/>
      <c r="C37" s="36"/>
      <c r="D37" s="326" t="s">
        <v>41</v>
      </c>
      <c r="E37" s="38" t="s">
        <v>20</v>
      </c>
      <c r="F37" s="38"/>
      <c r="G37" s="38"/>
      <c r="H37" s="39"/>
      <c r="I37" s="38"/>
      <c r="J37" s="40"/>
      <c r="K37" s="1431"/>
      <c r="L37" s="1432"/>
      <c r="M37" s="1432"/>
      <c r="N37" s="334"/>
      <c r="O37" s="31"/>
    </row>
    <row r="38" spans="1:16" s="32" customFormat="1" ht="11.25" x14ac:dyDescent="0.2">
      <c r="A38" s="29"/>
      <c r="B38" s="30"/>
      <c r="C38" s="36"/>
      <c r="D38" s="326" t="s">
        <v>15</v>
      </c>
      <c r="E38" s="38" t="s">
        <v>5</v>
      </c>
      <c r="F38" s="38"/>
      <c r="G38" s="38"/>
      <c r="H38" s="39"/>
      <c r="I38" s="38"/>
      <c r="J38" s="40"/>
      <c r="K38" s="1431"/>
      <c r="L38" s="1432"/>
      <c r="M38" s="1432"/>
      <c r="N38" s="334"/>
      <c r="O38" s="31"/>
    </row>
    <row r="39" spans="1:16" s="32" customFormat="1" ht="8.25" customHeight="1" x14ac:dyDescent="0.2">
      <c r="A39" s="29"/>
      <c r="B39" s="30"/>
      <c r="C39" s="30"/>
      <c r="D39" s="30"/>
      <c r="E39" s="30"/>
      <c r="F39" s="30"/>
      <c r="G39" s="30"/>
      <c r="H39" s="30"/>
      <c r="I39" s="30"/>
      <c r="J39" s="30"/>
      <c r="K39" s="25"/>
      <c r="L39" s="30"/>
      <c r="M39" s="30"/>
      <c r="N39" s="334"/>
      <c r="O39" s="31"/>
    </row>
    <row r="40" spans="1:16" ht="13.5" customHeight="1" x14ac:dyDescent="0.2">
      <c r="A40" s="24"/>
      <c r="B40" s="28"/>
      <c r="C40" s="26"/>
      <c r="D40" s="26"/>
      <c r="E40" s="20"/>
      <c r="F40" s="25"/>
      <c r="G40" s="25"/>
      <c r="H40" s="25"/>
      <c r="I40" s="25"/>
      <c r="J40" s="25"/>
      <c r="L40" s="1428">
        <v>42495</v>
      </c>
      <c r="M40" s="1429"/>
      <c r="N40" s="370">
        <v>3</v>
      </c>
      <c r="O40" s="173"/>
      <c r="P40" s="173"/>
    </row>
    <row r="48" spans="1:16" x14ac:dyDescent="0.2">
      <c r="C48" s="81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071" customWidth="1"/>
    <col min="2" max="2" width="2.5703125" style="1071" customWidth="1"/>
    <col min="3" max="3" width="1" style="1071" customWidth="1"/>
    <col min="4" max="4" width="21.85546875" style="1071" customWidth="1"/>
    <col min="5" max="5" width="9.28515625" style="1071" customWidth="1"/>
    <col min="6" max="6" width="5.42578125" style="1071" customWidth="1"/>
    <col min="7" max="7" width="9.28515625" style="1071" customWidth="1"/>
    <col min="8" max="8" width="5.42578125" style="1071" customWidth="1"/>
    <col min="9" max="9" width="9.28515625" style="1071" customWidth="1"/>
    <col min="10" max="10" width="5.42578125" style="1071" customWidth="1"/>
    <col min="11" max="11" width="9.28515625" style="1071" customWidth="1"/>
    <col min="12" max="12" width="5.42578125" style="1071" customWidth="1"/>
    <col min="13" max="13" width="9.28515625" style="1071" customWidth="1"/>
    <col min="14" max="14" width="5.42578125" style="1071" customWidth="1"/>
    <col min="15" max="15" width="2.5703125" style="1071" customWidth="1"/>
    <col min="16" max="16" width="1" style="1071" customWidth="1"/>
    <col min="17" max="16384" width="9.140625" style="1071"/>
  </cols>
  <sheetData>
    <row r="1" spans="1:16" ht="13.5" customHeight="1" x14ac:dyDescent="0.2">
      <c r="A1" s="1067"/>
      <c r="B1" s="1068"/>
      <c r="C1" s="1068"/>
      <c r="D1" s="1069"/>
      <c r="E1" s="1068"/>
      <c r="F1" s="1068"/>
      <c r="G1" s="1068"/>
      <c r="H1" s="1068"/>
      <c r="I1" s="1454" t="s">
        <v>385</v>
      </c>
      <c r="J1" s="1454"/>
      <c r="K1" s="1454"/>
      <c r="L1" s="1454"/>
      <c r="M1" s="1454"/>
      <c r="N1" s="1454"/>
      <c r="O1" s="1070"/>
      <c r="P1" s="1079"/>
    </row>
    <row r="2" spans="1:16" ht="6" customHeight="1" x14ac:dyDescent="0.2">
      <c r="A2" s="1086"/>
      <c r="B2" s="1067"/>
      <c r="C2" s="1067"/>
      <c r="D2" s="1067"/>
      <c r="E2" s="1067"/>
      <c r="F2" s="1067"/>
      <c r="G2" s="1067"/>
      <c r="H2" s="1067"/>
      <c r="I2" s="1067"/>
      <c r="J2" s="1067"/>
      <c r="K2" s="1067"/>
      <c r="L2" s="1067"/>
      <c r="M2" s="1067"/>
      <c r="N2" s="1067"/>
      <c r="O2" s="1067"/>
      <c r="P2" s="1079"/>
    </row>
    <row r="3" spans="1:16" ht="13.5" customHeight="1" thickBot="1" x14ac:dyDescent="0.25">
      <c r="A3" s="1086"/>
      <c r="B3" s="1067"/>
      <c r="C3" s="1149"/>
      <c r="D3" s="1067"/>
      <c r="E3" s="1067"/>
      <c r="F3" s="1067"/>
      <c r="G3" s="1139"/>
      <c r="H3" s="1067"/>
      <c r="I3" s="1067"/>
      <c r="J3" s="1067"/>
      <c r="K3" s="1067"/>
      <c r="L3" s="1067"/>
      <c r="M3" s="1450" t="s">
        <v>73</v>
      </c>
      <c r="N3" s="1450"/>
      <c r="O3" s="1067"/>
      <c r="P3" s="1079"/>
    </row>
    <row r="4" spans="1:16" s="1089" customFormat="1" ht="13.5" customHeight="1" thickBot="1" x14ac:dyDescent="0.25">
      <c r="A4" s="1264"/>
      <c r="B4" s="1088"/>
      <c r="C4" s="1455" t="s">
        <v>179</v>
      </c>
      <c r="D4" s="1456"/>
      <c r="E4" s="1456"/>
      <c r="F4" s="1456"/>
      <c r="G4" s="1456"/>
      <c r="H4" s="1456"/>
      <c r="I4" s="1456"/>
      <c r="J4" s="1456"/>
      <c r="K4" s="1456"/>
      <c r="L4" s="1456"/>
      <c r="M4" s="1456"/>
      <c r="N4" s="1457"/>
      <c r="O4" s="1067"/>
      <c r="P4" s="1087"/>
    </row>
    <row r="5" spans="1:16" ht="3.75" customHeight="1" x14ac:dyDescent="0.2">
      <c r="A5" s="1086"/>
      <c r="B5" s="1098"/>
      <c r="C5" s="1445" t="s">
        <v>157</v>
      </c>
      <c r="D5" s="1446"/>
      <c r="E5" s="1246"/>
      <c r="F5" s="1246"/>
      <c r="G5" s="1246"/>
      <c r="H5" s="1246"/>
      <c r="I5" s="1246"/>
      <c r="J5" s="1246"/>
      <c r="K5" s="1149"/>
      <c r="L5" s="1246"/>
      <c r="M5" s="1246"/>
      <c r="N5" s="1246"/>
      <c r="O5" s="1067"/>
      <c r="P5" s="1079"/>
    </row>
    <row r="6" spans="1:16" ht="13.5" customHeight="1" x14ac:dyDescent="0.2">
      <c r="A6" s="1086"/>
      <c r="B6" s="1098"/>
      <c r="C6" s="1447"/>
      <c r="D6" s="1447"/>
      <c r="E6" s="1072" t="s">
        <v>34</v>
      </c>
      <c r="F6" s="1073" t="s">
        <v>34</v>
      </c>
      <c r="G6" s="1072" t="s">
        <v>34</v>
      </c>
      <c r="H6" s="1073" t="s">
        <v>619</v>
      </c>
      <c r="I6" s="1074"/>
      <c r="J6" s="1073" t="s">
        <v>34</v>
      </c>
      <c r="K6" s="1075" t="s">
        <v>34</v>
      </c>
      <c r="L6" s="1076" t="s">
        <v>34</v>
      </c>
      <c r="M6" s="1076" t="s">
        <v>620</v>
      </c>
      <c r="N6" s="1077"/>
      <c r="O6" s="1067"/>
      <c r="P6" s="1079"/>
    </row>
    <row r="7" spans="1:16" x14ac:dyDescent="0.2">
      <c r="A7" s="1086"/>
      <c r="B7" s="1098"/>
      <c r="C7" s="1110"/>
      <c r="D7" s="1110"/>
      <c r="E7" s="1448" t="s">
        <v>655</v>
      </c>
      <c r="F7" s="1448"/>
      <c r="G7" s="1448" t="s">
        <v>656</v>
      </c>
      <c r="H7" s="1448"/>
      <c r="I7" s="1448" t="s">
        <v>657</v>
      </c>
      <c r="J7" s="1448"/>
      <c r="K7" s="1448" t="s">
        <v>658</v>
      </c>
      <c r="L7" s="1448"/>
      <c r="M7" s="1448" t="s">
        <v>655</v>
      </c>
      <c r="N7" s="1448"/>
      <c r="O7" s="1067"/>
      <c r="P7" s="1079"/>
    </row>
    <row r="8" spans="1:16" s="1096" customFormat="1" ht="19.5" customHeight="1" x14ac:dyDescent="0.2">
      <c r="A8" s="1265"/>
      <c r="B8" s="1111"/>
      <c r="C8" s="1440" t="s">
        <v>2</v>
      </c>
      <c r="D8" s="1440"/>
      <c r="E8" s="1453">
        <v>10354.700000000001</v>
      </c>
      <c r="F8" s="1453"/>
      <c r="G8" s="1453">
        <v>10343.4</v>
      </c>
      <c r="H8" s="1453"/>
      <c r="I8" s="1453">
        <v>10331.700000000001</v>
      </c>
      <c r="J8" s="1453"/>
      <c r="K8" s="1453">
        <v>10319</v>
      </c>
      <c r="L8" s="1453"/>
      <c r="M8" s="1453">
        <v>10318.799999999999</v>
      </c>
      <c r="N8" s="1453"/>
      <c r="O8" s="1067"/>
      <c r="P8" s="1093"/>
    </row>
    <row r="9" spans="1:16" ht="14.25" customHeight="1" x14ac:dyDescent="0.2">
      <c r="A9" s="1086"/>
      <c r="B9" s="1067"/>
      <c r="C9" s="786" t="s">
        <v>72</v>
      </c>
      <c r="D9" s="1098"/>
      <c r="E9" s="1451">
        <v>4909.8999999999996</v>
      </c>
      <c r="F9" s="1451"/>
      <c r="G9" s="1451">
        <v>4902.2</v>
      </c>
      <c r="H9" s="1451"/>
      <c r="I9" s="1451">
        <v>4894.6000000000004</v>
      </c>
      <c r="J9" s="1451"/>
      <c r="K9" s="1451">
        <v>4885.8999999999996</v>
      </c>
      <c r="L9" s="1451"/>
      <c r="M9" s="1451">
        <v>4887.7</v>
      </c>
      <c r="N9" s="1451"/>
      <c r="O9" s="1130"/>
      <c r="P9" s="1079"/>
    </row>
    <row r="10" spans="1:16" ht="14.25" customHeight="1" x14ac:dyDescent="0.2">
      <c r="A10" s="1086"/>
      <c r="B10" s="1067"/>
      <c r="C10" s="786" t="s">
        <v>71</v>
      </c>
      <c r="D10" s="1098"/>
      <c r="E10" s="1451">
        <v>5444.8</v>
      </c>
      <c r="F10" s="1451"/>
      <c r="G10" s="1451">
        <v>5441.2</v>
      </c>
      <c r="H10" s="1451"/>
      <c r="I10" s="1451">
        <v>5437.1</v>
      </c>
      <c r="J10" s="1451"/>
      <c r="K10" s="1451">
        <v>5433.1</v>
      </c>
      <c r="L10" s="1451"/>
      <c r="M10" s="1451">
        <v>5431.1</v>
      </c>
      <c r="N10" s="1451"/>
      <c r="O10" s="1130"/>
      <c r="P10" s="1079"/>
    </row>
    <row r="11" spans="1:16" ht="18.75" customHeight="1" x14ac:dyDescent="0.2">
      <c r="A11" s="1086"/>
      <c r="B11" s="1067"/>
      <c r="C11" s="786" t="s">
        <v>178</v>
      </c>
      <c r="D11" s="1247"/>
      <c r="E11" s="1451">
        <v>1484</v>
      </c>
      <c r="F11" s="1451"/>
      <c r="G11" s="1451">
        <v>1475</v>
      </c>
      <c r="H11" s="1451"/>
      <c r="I11" s="1451">
        <v>1466.4</v>
      </c>
      <c r="J11" s="1451"/>
      <c r="K11" s="1451">
        <v>1458.8</v>
      </c>
      <c r="L11" s="1451"/>
      <c r="M11" s="1451">
        <v>1456.2</v>
      </c>
      <c r="N11" s="1451"/>
      <c r="O11" s="1130"/>
      <c r="P11" s="1079"/>
    </row>
    <row r="12" spans="1:16" ht="14.25" customHeight="1" x14ac:dyDescent="0.2">
      <c r="A12" s="1086"/>
      <c r="B12" s="1067"/>
      <c r="C12" s="786" t="s">
        <v>158</v>
      </c>
      <c r="D12" s="1098"/>
      <c r="E12" s="1451">
        <v>1103.3</v>
      </c>
      <c r="F12" s="1451"/>
      <c r="G12" s="1451">
        <v>1103.0999999999999</v>
      </c>
      <c r="H12" s="1451"/>
      <c r="I12" s="1451">
        <v>1101.9000000000001</v>
      </c>
      <c r="J12" s="1451"/>
      <c r="K12" s="1451">
        <v>1100.4000000000001</v>
      </c>
      <c r="L12" s="1451"/>
      <c r="M12" s="1451">
        <v>1101.5999999999999</v>
      </c>
      <c r="N12" s="1451"/>
      <c r="O12" s="1130"/>
      <c r="P12" s="1079"/>
    </row>
    <row r="13" spans="1:16" ht="14.25" customHeight="1" x14ac:dyDescent="0.2">
      <c r="A13" s="1086"/>
      <c r="B13" s="1067"/>
      <c r="C13" s="786" t="s">
        <v>159</v>
      </c>
      <c r="D13" s="1098"/>
      <c r="E13" s="1451">
        <v>2805.3</v>
      </c>
      <c r="F13" s="1451"/>
      <c r="G13" s="1451">
        <v>2791.1</v>
      </c>
      <c r="H13" s="1451"/>
      <c r="I13" s="1451">
        <v>2775.3</v>
      </c>
      <c r="J13" s="1451"/>
      <c r="K13" s="1451">
        <v>2758.9</v>
      </c>
      <c r="L13" s="1451"/>
      <c r="M13" s="1451">
        <v>2752.7</v>
      </c>
      <c r="N13" s="1451"/>
      <c r="O13" s="1130"/>
      <c r="P13" s="1079"/>
    </row>
    <row r="14" spans="1:16" ht="14.25" customHeight="1" x14ac:dyDescent="0.2">
      <c r="A14" s="1086"/>
      <c r="B14" s="1067"/>
      <c r="C14" s="786" t="s">
        <v>160</v>
      </c>
      <c r="D14" s="1098"/>
      <c r="E14" s="1451">
        <v>4962.2</v>
      </c>
      <c r="F14" s="1451"/>
      <c r="G14" s="1451">
        <v>4974.2</v>
      </c>
      <c r="H14" s="1451"/>
      <c r="I14" s="1451">
        <v>4988.1000000000004</v>
      </c>
      <c r="J14" s="1451"/>
      <c r="K14" s="1451">
        <v>5000.8999999999996</v>
      </c>
      <c r="L14" s="1451"/>
      <c r="M14" s="1451">
        <v>5008.3</v>
      </c>
      <c r="N14" s="1451"/>
      <c r="O14" s="1130"/>
      <c r="P14" s="1079"/>
    </row>
    <row r="15" spans="1:16" s="1096" customFormat="1" ht="19.5" customHeight="1" x14ac:dyDescent="0.2">
      <c r="A15" s="1265"/>
      <c r="B15" s="1111"/>
      <c r="C15" s="1440" t="s">
        <v>177</v>
      </c>
      <c r="D15" s="1440"/>
      <c r="E15" s="1453">
        <v>5190</v>
      </c>
      <c r="F15" s="1453"/>
      <c r="G15" s="1453">
        <v>5201.2</v>
      </c>
      <c r="H15" s="1453"/>
      <c r="I15" s="1453">
        <v>5194.1000000000004</v>
      </c>
      <c r="J15" s="1453"/>
      <c r="K15" s="1453">
        <v>5195.3999999999996</v>
      </c>
      <c r="L15" s="1453"/>
      <c r="M15" s="1453">
        <v>5153.3999999999996</v>
      </c>
      <c r="N15" s="1453"/>
      <c r="O15" s="1132"/>
      <c r="P15" s="1093"/>
    </row>
    <row r="16" spans="1:16" ht="14.25" customHeight="1" x14ac:dyDescent="0.2">
      <c r="A16" s="1086"/>
      <c r="B16" s="1067"/>
      <c r="C16" s="786" t="s">
        <v>72</v>
      </c>
      <c r="D16" s="1098"/>
      <c r="E16" s="1451">
        <v>2647.9</v>
      </c>
      <c r="F16" s="1451"/>
      <c r="G16" s="1451">
        <v>2654.3</v>
      </c>
      <c r="H16" s="1451"/>
      <c r="I16" s="1451">
        <v>2654</v>
      </c>
      <c r="J16" s="1451"/>
      <c r="K16" s="1451">
        <v>2673.1</v>
      </c>
      <c r="L16" s="1451"/>
      <c r="M16" s="1451">
        <v>2629.9</v>
      </c>
      <c r="N16" s="1451"/>
      <c r="O16" s="1130"/>
      <c r="P16" s="1079"/>
    </row>
    <row r="17" spans="1:16" ht="14.25" customHeight="1" x14ac:dyDescent="0.2">
      <c r="A17" s="1086"/>
      <c r="B17" s="1067"/>
      <c r="C17" s="786" t="s">
        <v>71</v>
      </c>
      <c r="D17" s="1098"/>
      <c r="E17" s="1451">
        <v>2542.1</v>
      </c>
      <c r="F17" s="1451"/>
      <c r="G17" s="1451">
        <v>2546.8000000000002</v>
      </c>
      <c r="H17" s="1451"/>
      <c r="I17" s="1451">
        <v>2540.1</v>
      </c>
      <c r="J17" s="1451"/>
      <c r="K17" s="1451">
        <v>2522.3000000000002</v>
      </c>
      <c r="L17" s="1451"/>
      <c r="M17" s="1451">
        <v>2523.5</v>
      </c>
      <c r="N17" s="1451"/>
      <c r="O17" s="1130"/>
      <c r="P17" s="1079"/>
    </row>
    <row r="18" spans="1:16" ht="18.75" customHeight="1" x14ac:dyDescent="0.2">
      <c r="A18" s="1086"/>
      <c r="B18" s="1067"/>
      <c r="C18" s="786" t="s">
        <v>158</v>
      </c>
      <c r="D18" s="1098"/>
      <c r="E18" s="1451">
        <v>369</v>
      </c>
      <c r="F18" s="1451"/>
      <c r="G18" s="1451">
        <v>351.2</v>
      </c>
      <c r="H18" s="1451"/>
      <c r="I18" s="1451">
        <v>384.4</v>
      </c>
      <c r="J18" s="1451"/>
      <c r="K18" s="1451">
        <v>373.5</v>
      </c>
      <c r="L18" s="1451"/>
      <c r="M18" s="1451">
        <v>365.9</v>
      </c>
      <c r="N18" s="1451"/>
      <c r="O18" s="1130"/>
      <c r="P18" s="1079"/>
    </row>
    <row r="19" spans="1:16" ht="14.25" customHeight="1" x14ac:dyDescent="0.2">
      <c r="A19" s="1086"/>
      <c r="B19" s="1067"/>
      <c r="C19" s="786" t="s">
        <v>159</v>
      </c>
      <c r="D19" s="1098"/>
      <c r="E19" s="1451">
        <v>2547</v>
      </c>
      <c r="F19" s="1451"/>
      <c r="G19" s="1451">
        <v>2534.9</v>
      </c>
      <c r="H19" s="1451"/>
      <c r="I19" s="1451">
        <v>2511</v>
      </c>
      <c r="J19" s="1451"/>
      <c r="K19" s="1451">
        <v>2514.6</v>
      </c>
      <c r="L19" s="1451"/>
      <c r="M19" s="1451">
        <v>2508.6</v>
      </c>
      <c r="N19" s="1451"/>
      <c r="O19" s="1130"/>
      <c r="P19" s="1079"/>
    </row>
    <row r="20" spans="1:16" ht="14.25" customHeight="1" x14ac:dyDescent="0.2">
      <c r="A20" s="1086"/>
      <c r="B20" s="1067"/>
      <c r="C20" s="786" t="s">
        <v>160</v>
      </c>
      <c r="D20" s="1098"/>
      <c r="E20" s="1451">
        <v>2274.1</v>
      </c>
      <c r="F20" s="1451"/>
      <c r="G20" s="1451">
        <v>2315.1</v>
      </c>
      <c r="H20" s="1451"/>
      <c r="I20" s="1451">
        <v>2298.6999999999998</v>
      </c>
      <c r="J20" s="1451"/>
      <c r="K20" s="1451">
        <v>2307.1999999999998</v>
      </c>
      <c r="L20" s="1451"/>
      <c r="M20" s="1451">
        <v>2278.9</v>
      </c>
      <c r="N20" s="1451"/>
      <c r="O20" s="1130"/>
      <c r="P20" s="1079"/>
    </row>
    <row r="21" spans="1:16" s="1250" customFormat="1" ht="19.5" customHeight="1" x14ac:dyDescent="0.2">
      <c r="A21" s="1266"/>
      <c r="B21" s="1267"/>
      <c r="C21" s="1440" t="s">
        <v>500</v>
      </c>
      <c r="D21" s="1440"/>
      <c r="E21" s="1452">
        <v>58.5</v>
      </c>
      <c r="F21" s="1452"/>
      <c r="G21" s="1452">
        <v>58.6</v>
      </c>
      <c r="H21" s="1452"/>
      <c r="I21" s="1452">
        <v>58.6</v>
      </c>
      <c r="J21" s="1452"/>
      <c r="K21" s="1452">
        <v>58.6</v>
      </c>
      <c r="L21" s="1452"/>
      <c r="M21" s="1452">
        <v>58.1</v>
      </c>
      <c r="N21" s="1452"/>
      <c r="O21" s="1249"/>
      <c r="P21" s="1248"/>
    </row>
    <row r="22" spans="1:16" ht="14.25" customHeight="1" x14ac:dyDescent="0.2">
      <c r="A22" s="1086"/>
      <c r="B22" s="1067"/>
      <c r="C22" s="786" t="s">
        <v>72</v>
      </c>
      <c r="D22" s="1098"/>
      <c r="E22" s="1451">
        <v>63.8</v>
      </c>
      <c r="F22" s="1451"/>
      <c r="G22" s="1451">
        <v>64</v>
      </c>
      <c r="H22" s="1451"/>
      <c r="I22" s="1451">
        <v>64.099999999999994</v>
      </c>
      <c r="J22" s="1451"/>
      <c r="K22" s="1451">
        <v>64.599999999999994</v>
      </c>
      <c r="L22" s="1451"/>
      <c r="M22" s="1451">
        <v>63.5</v>
      </c>
      <c r="N22" s="1451"/>
      <c r="O22" s="1130"/>
      <c r="P22" s="1079"/>
    </row>
    <row r="23" spans="1:16" ht="14.25" customHeight="1" x14ac:dyDescent="0.2">
      <c r="A23" s="1086"/>
      <c r="B23" s="1067"/>
      <c r="C23" s="786" t="s">
        <v>71</v>
      </c>
      <c r="D23" s="1098"/>
      <c r="E23" s="1451">
        <v>53.8</v>
      </c>
      <c r="F23" s="1451"/>
      <c r="G23" s="1451">
        <v>53.9</v>
      </c>
      <c r="H23" s="1451"/>
      <c r="I23" s="1451">
        <v>53.8</v>
      </c>
      <c r="J23" s="1451"/>
      <c r="K23" s="1451">
        <v>53.4</v>
      </c>
      <c r="L23" s="1451"/>
      <c r="M23" s="1451">
        <v>53.5</v>
      </c>
      <c r="N23" s="1451"/>
      <c r="O23" s="1130"/>
      <c r="P23" s="1079"/>
    </row>
    <row r="24" spans="1:16" ht="18.75" customHeight="1" x14ac:dyDescent="0.2">
      <c r="A24" s="1086"/>
      <c r="B24" s="1067"/>
      <c r="C24" s="786" t="s">
        <v>173</v>
      </c>
      <c r="D24" s="1098"/>
      <c r="E24" s="1451">
        <v>73.2</v>
      </c>
      <c r="F24" s="1451"/>
      <c r="G24" s="1451">
        <v>73.3</v>
      </c>
      <c r="H24" s="1451"/>
      <c r="I24" s="1451">
        <v>73.5</v>
      </c>
      <c r="J24" s="1451"/>
      <c r="K24" s="1451">
        <v>73.599999999999994</v>
      </c>
      <c r="L24" s="1451"/>
      <c r="M24" s="1451">
        <v>73.400000000000006</v>
      </c>
      <c r="N24" s="1451"/>
      <c r="O24" s="1130"/>
      <c r="P24" s="1079"/>
    </row>
    <row r="25" spans="1:16" ht="14.25" customHeight="1" x14ac:dyDescent="0.2">
      <c r="A25" s="1086"/>
      <c r="B25" s="1067"/>
      <c r="C25" s="786" t="s">
        <v>158</v>
      </c>
      <c r="D25" s="1098"/>
      <c r="E25" s="1451">
        <v>33.4</v>
      </c>
      <c r="F25" s="1451"/>
      <c r="G25" s="1451">
        <v>31.8</v>
      </c>
      <c r="H25" s="1451"/>
      <c r="I25" s="1451">
        <v>34.9</v>
      </c>
      <c r="J25" s="1451"/>
      <c r="K25" s="1451">
        <v>33.9</v>
      </c>
      <c r="L25" s="1451"/>
      <c r="M25" s="1451">
        <v>33.200000000000003</v>
      </c>
      <c r="N25" s="1451"/>
      <c r="O25" s="1130"/>
      <c r="P25" s="1079"/>
    </row>
    <row r="26" spans="1:16" ht="14.25" customHeight="1" x14ac:dyDescent="0.2">
      <c r="A26" s="1086"/>
      <c r="B26" s="1067"/>
      <c r="C26" s="786" t="s">
        <v>159</v>
      </c>
      <c r="D26" s="1067"/>
      <c r="E26" s="1449">
        <v>90.8</v>
      </c>
      <c r="F26" s="1449"/>
      <c r="G26" s="1449">
        <v>90.8</v>
      </c>
      <c r="H26" s="1449"/>
      <c r="I26" s="1449">
        <v>90.5</v>
      </c>
      <c r="J26" s="1449"/>
      <c r="K26" s="1449">
        <v>91.1</v>
      </c>
      <c r="L26" s="1449"/>
      <c r="M26" s="1449">
        <v>91.1</v>
      </c>
      <c r="N26" s="1449"/>
      <c r="O26" s="1130"/>
      <c r="P26" s="1079"/>
    </row>
    <row r="27" spans="1:16" ht="14.25" customHeight="1" x14ac:dyDescent="0.2">
      <c r="A27" s="1086"/>
      <c r="B27" s="1067"/>
      <c r="C27" s="786" t="s">
        <v>160</v>
      </c>
      <c r="D27" s="1067"/>
      <c r="E27" s="1449">
        <v>45.8</v>
      </c>
      <c r="F27" s="1449"/>
      <c r="G27" s="1449">
        <v>46.5</v>
      </c>
      <c r="H27" s="1449"/>
      <c r="I27" s="1449">
        <v>46.1</v>
      </c>
      <c r="J27" s="1449"/>
      <c r="K27" s="1449">
        <v>46.1</v>
      </c>
      <c r="L27" s="1449"/>
      <c r="M27" s="1449">
        <v>45.5</v>
      </c>
      <c r="N27" s="1449"/>
      <c r="O27" s="1130"/>
      <c r="P27" s="1079"/>
    </row>
    <row r="28" spans="1:16" ht="13.5" customHeight="1" x14ac:dyDescent="0.2">
      <c r="A28" s="1086"/>
      <c r="B28" s="1067"/>
      <c r="C28" s="787" t="s">
        <v>176</v>
      </c>
      <c r="D28" s="1067"/>
      <c r="E28" s="788"/>
      <c r="F28" s="788"/>
      <c r="G28" s="788"/>
      <c r="H28" s="788"/>
      <c r="I28" s="788"/>
      <c r="J28" s="788"/>
      <c r="K28" s="788"/>
      <c r="L28" s="788"/>
      <c r="M28" s="788"/>
      <c r="N28" s="788"/>
      <c r="O28" s="1130"/>
      <c r="P28" s="1079"/>
    </row>
    <row r="29" spans="1:16" s="1106" customFormat="1" ht="12.75" customHeight="1" thickBot="1" x14ac:dyDescent="0.25">
      <c r="A29" s="1268"/>
      <c r="B29" s="1119"/>
      <c r="C29" s="792"/>
      <c r="D29" s="790"/>
      <c r="E29" s="1251"/>
      <c r="F29" s="1251"/>
      <c r="G29" s="1251"/>
      <c r="H29" s="1251"/>
      <c r="I29" s="1251"/>
      <c r="J29" s="1251"/>
      <c r="K29" s="1251"/>
      <c r="L29" s="1251"/>
      <c r="M29" s="1450"/>
      <c r="N29" s="1450"/>
      <c r="O29" s="1143"/>
      <c r="P29" s="1104"/>
    </row>
    <row r="30" spans="1:16" s="1106" customFormat="1" ht="13.5" customHeight="1" thickBot="1" x14ac:dyDescent="0.25">
      <c r="A30" s="1268"/>
      <c r="B30" s="1119"/>
      <c r="C30" s="1442" t="s">
        <v>501</v>
      </c>
      <c r="D30" s="1443"/>
      <c r="E30" s="1443"/>
      <c r="F30" s="1443"/>
      <c r="G30" s="1443"/>
      <c r="H30" s="1443"/>
      <c r="I30" s="1443"/>
      <c r="J30" s="1443"/>
      <c r="K30" s="1443"/>
      <c r="L30" s="1443"/>
      <c r="M30" s="1443"/>
      <c r="N30" s="1444"/>
      <c r="O30" s="1143"/>
      <c r="P30" s="1104"/>
    </row>
    <row r="31" spans="1:16" s="1106" customFormat="1" ht="3.75" customHeight="1" x14ac:dyDescent="0.2">
      <c r="A31" s="1268"/>
      <c r="B31" s="1119"/>
      <c r="C31" s="1445" t="s">
        <v>161</v>
      </c>
      <c r="D31" s="1446"/>
      <c r="E31" s="1088"/>
      <c r="F31" s="1088"/>
      <c r="G31" s="1088"/>
      <c r="H31" s="1088"/>
      <c r="I31" s="1088"/>
      <c r="J31" s="1088"/>
      <c r="K31" s="1088"/>
      <c r="L31" s="1088"/>
      <c r="M31" s="1088"/>
      <c r="N31" s="1088"/>
      <c r="O31" s="1143"/>
      <c r="P31" s="1104"/>
    </row>
    <row r="32" spans="1:16" ht="13.5" customHeight="1" x14ac:dyDescent="0.2">
      <c r="A32" s="1086"/>
      <c r="B32" s="1098"/>
      <c r="C32" s="1447"/>
      <c r="D32" s="1447"/>
      <c r="E32" s="1072" t="s">
        <v>34</v>
      </c>
      <c r="F32" s="1073" t="s">
        <v>34</v>
      </c>
      <c r="G32" s="1072" t="s">
        <v>34</v>
      </c>
      <c r="H32" s="1073" t="s">
        <v>619</v>
      </c>
      <c r="I32" s="1074"/>
      <c r="J32" s="1073" t="s">
        <v>34</v>
      </c>
      <c r="K32" s="1075" t="s">
        <v>34</v>
      </c>
      <c r="L32" s="1076" t="s">
        <v>34</v>
      </c>
      <c r="M32" s="1076" t="s">
        <v>620</v>
      </c>
      <c r="N32" s="1077"/>
      <c r="O32" s="1067"/>
      <c r="P32" s="1079"/>
    </row>
    <row r="33" spans="1:16" s="1106" customFormat="1" ht="12.75" customHeight="1" x14ac:dyDescent="0.2">
      <c r="A33" s="1268"/>
      <c r="B33" s="1119"/>
      <c r="C33" s="1110"/>
      <c r="D33" s="1110"/>
      <c r="E33" s="1448" t="str">
        <f>+E7</f>
        <v>1.º trimestre</v>
      </c>
      <c r="F33" s="1448"/>
      <c r="G33" s="1448" t="str">
        <f>+G7</f>
        <v>2.º trimestre</v>
      </c>
      <c r="H33" s="1448"/>
      <c r="I33" s="1448" t="str">
        <f>+I7</f>
        <v>3.º trimestre</v>
      </c>
      <c r="J33" s="1448"/>
      <c r="K33" s="1448" t="str">
        <f>+K7</f>
        <v>4.º trimestre</v>
      </c>
      <c r="L33" s="1448"/>
      <c r="M33" s="1448" t="str">
        <f>+M7</f>
        <v>1.º trimestre</v>
      </c>
      <c r="N33" s="1448"/>
      <c r="O33" s="1143"/>
      <c r="P33" s="1104"/>
    </row>
    <row r="34" spans="1:16" s="1106" customFormat="1" ht="12.75" customHeight="1" x14ac:dyDescent="0.2">
      <c r="A34" s="1268"/>
      <c r="B34" s="1119"/>
      <c r="C34" s="1110"/>
      <c r="D34" s="1110"/>
      <c r="E34" s="1269" t="s">
        <v>162</v>
      </c>
      <c r="F34" s="1269" t="s">
        <v>107</v>
      </c>
      <c r="G34" s="1269" t="s">
        <v>162</v>
      </c>
      <c r="H34" s="1269" t="s">
        <v>107</v>
      </c>
      <c r="I34" s="1270" t="s">
        <v>162</v>
      </c>
      <c r="J34" s="1270" t="s">
        <v>107</v>
      </c>
      <c r="K34" s="1270" t="s">
        <v>162</v>
      </c>
      <c r="L34" s="1270" t="s">
        <v>107</v>
      </c>
      <c r="M34" s="1270" t="s">
        <v>162</v>
      </c>
      <c r="N34" s="1270" t="s">
        <v>107</v>
      </c>
      <c r="O34" s="1143"/>
      <c r="P34" s="1104"/>
    </row>
    <row r="35" spans="1:16" s="1106" customFormat="1" ht="17.25" customHeight="1" x14ac:dyDescent="0.2">
      <c r="A35" s="1268"/>
      <c r="B35" s="1119"/>
      <c r="C35" s="1440" t="s">
        <v>2</v>
      </c>
      <c r="D35" s="1440"/>
      <c r="E35" s="1271">
        <v>10354.700000000001</v>
      </c>
      <c r="F35" s="1252">
        <f>+E35/E35*100</f>
        <v>100</v>
      </c>
      <c r="G35" s="1271">
        <v>10343.4</v>
      </c>
      <c r="H35" s="1252">
        <f>+G35/G35*100</f>
        <v>100</v>
      </c>
      <c r="I35" s="1271">
        <v>10331.700000000001</v>
      </c>
      <c r="J35" s="1252">
        <f>+I35/I35*100</f>
        <v>100</v>
      </c>
      <c r="K35" s="1271">
        <v>10319</v>
      </c>
      <c r="L35" s="1252">
        <f>+K35/K35*100</f>
        <v>100</v>
      </c>
      <c r="M35" s="1252">
        <v>10318.799999999999</v>
      </c>
      <c r="N35" s="1252">
        <f>+M35/M35*100</f>
        <v>100</v>
      </c>
      <c r="O35" s="1143"/>
      <c r="P35" s="1104"/>
    </row>
    <row r="36" spans="1:16" s="1106" customFormat="1" ht="14.25" customHeight="1" x14ac:dyDescent="0.2">
      <c r="A36" s="1268"/>
      <c r="B36" s="1119"/>
      <c r="C36" s="1112"/>
      <c r="D36" s="790" t="s">
        <v>72</v>
      </c>
      <c r="E36" s="1272">
        <v>4909.8999999999996</v>
      </c>
      <c r="F36" s="1254">
        <f>+E36/E35*100</f>
        <v>47.417114933315304</v>
      </c>
      <c r="G36" s="1272">
        <v>4902.2</v>
      </c>
      <c r="H36" s="1254">
        <f>+G36/G35*100</f>
        <v>47.394473770713688</v>
      </c>
      <c r="I36" s="1272">
        <v>4894.6000000000004</v>
      </c>
      <c r="J36" s="1254">
        <f>+I36/I35*100</f>
        <v>47.374585015050769</v>
      </c>
      <c r="K36" s="1272">
        <v>4885.8999999999996</v>
      </c>
      <c r="L36" s="1254">
        <f>+K36/K35*100</f>
        <v>47.348580288787666</v>
      </c>
      <c r="M36" s="1254">
        <v>4887.7</v>
      </c>
      <c r="N36" s="1254">
        <f>+M36/M35*100</f>
        <v>47.36694189246812</v>
      </c>
      <c r="O36" s="1143"/>
      <c r="P36" s="1104"/>
    </row>
    <row r="37" spans="1:16" s="1106" customFormat="1" ht="14.25" customHeight="1" x14ac:dyDescent="0.2">
      <c r="A37" s="1268"/>
      <c r="B37" s="1119"/>
      <c r="C37" s="789"/>
      <c r="D37" s="790" t="s">
        <v>71</v>
      </c>
      <c r="E37" s="1272">
        <v>5444.8</v>
      </c>
      <c r="F37" s="1254">
        <f>+E37/E35*100</f>
        <v>52.582885066684696</v>
      </c>
      <c r="G37" s="1272">
        <v>5441.2</v>
      </c>
      <c r="H37" s="1254">
        <f>+G37/G35*100</f>
        <v>52.605526229286305</v>
      </c>
      <c r="I37" s="1272">
        <v>5437.1</v>
      </c>
      <c r="J37" s="1254">
        <f>+I37/I35*100</f>
        <v>52.625414984949238</v>
      </c>
      <c r="K37" s="1272">
        <v>5433.1</v>
      </c>
      <c r="L37" s="1254">
        <f>+K37/K35*100</f>
        <v>52.651419711212334</v>
      </c>
      <c r="M37" s="1254">
        <v>5431.1</v>
      </c>
      <c r="N37" s="1254">
        <f>+M37/M35*100</f>
        <v>52.633058107531895</v>
      </c>
      <c r="O37" s="1143"/>
      <c r="P37" s="1104"/>
    </row>
    <row r="38" spans="1:16" s="1106" customFormat="1" ht="17.25" customHeight="1" x14ac:dyDescent="0.2">
      <c r="A38" s="1268"/>
      <c r="B38" s="1119"/>
      <c r="C38" s="792" t="s">
        <v>178</v>
      </c>
      <c r="D38" s="789"/>
      <c r="E38" s="1273">
        <v>1484</v>
      </c>
      <c r="F38" s="1253">
        <f>+E38/$M$35*100</f>
        <v>14.38151723068574</v>
      </c>
      <c r="G38" s="1273">
        <v>1475</v>
      </c>
      <c r="H38" s="1253">
        <f>+G38/$M$35*100</f>
        <v>14.29429778656433</v>
      </c>
      <c r="I38" s="1273">
        <v>1466.4</v>
      </c>
      <c r="J38" s="1253">
        <f>+I38/$M$35*100</f>
        <v>14.210954762181652</v>
      </c>
      <c r="K38" s="1273">
        <v>1458.8</v>
      </c>
      <c r="L38" s="1253">
        <f>+K38/$M$35*100</f>
        <v>14.137302787145792</v>
      </c>
      <c r="M38" s="1253">
        <v>1456.2</v>
      </c>
      <c r="N38" s="1253">
        <f>+M38/$M$35*100</f>
        <v>14.112106058844054</v>
      </c>
      <c r="O38" s="1143"/>
      <c r="P38" s="1104"/>
    </row>
    <row r="39" spans="1:16" s="1106" customFormat="1" ht="14.25" customHeight="1" x14ac:dyDescent="0.2">
      <c r="A39" s="1268"/>
      <c r="B39" s="1119"/>
      <c r="C39" s="792"/>
      <c r="D39" s="790" t="s">
        <v>72</v>
      </c>
      <c r="E39" s="1272">
        <v>760.2</v>
      </c>
      <c r="F39" s="1254">
        <f>+E39/E38*100</f>
        <v>51.226415094339629</v>
      </c>
      <c r="G39" s="1272">
        <v>755.5</v>
      </c>
      <c r="H39" s="1254">
        <f>+G39/G38*100</f>
        <v>51.220338983050851</v>
      </c>
      <c r="I39" s="1272">
        <v>751.1</v>
      </c>
      <c r="J39" s="1254">
        <f>+I39/I38*100</f>
        <v>51.220676486633934</v>
      </c>
      <c r="K39" s="1272">
        <v>747.2</v>
      </c>
      <c r="L39" s="1254">
        <f>+K39/K38*100</f>
        <v>51.22018097066082</v>
      </c>
      <c r="M39" s="1254">
        <v>745.7</v>
      </c>
      <c r="N39" s="1254">
        <f>+M39/M38*100</f>
        <v>51.208625188847691</v>
      </c>
      <c r="O39" s="1143"/>
      <c r="P39" s="1104"/>
    </row>
    <row r="40" spans="1:16" s="1106" customFormat="1" ht="14.25" customHeight="1" x14ac:dyDescent="0.2">
      <c r="A40" s="1268"/>
      <c r="B40" s="1119"/>
      <c r="C40" s="792"/>
      <c r="D40" s="790" t="s">
        <v>71</v>
      </c>
      <c r="E40" s="1272">
        <v>723.8</v>
      </c>
      <c r="F40" s="1254">
        <f>+E40/E38*100</f>
        <v>48.773584905660371</v>
      </c>
      <c r="G40" s="1272">
        <v>719.5</v>
      </c>
      <c r="H40" s="1254">
        <f>+G40/G38*100</f>
        <v>48.779661016949156</v>
      </c>
      <c r="I40" s="1272">
        <v>715.3</v>
      </c>
      <c r="J40" s="1254">
        <f>+I40/I38*100</f>
        <v>48.779323513366066</v>
      </c>
      <c r="K40" s="1272">
        <v>711.6</v>
      </c>
      <c r="L40" s="1254">
        <f>+K40/K38*100</f>
        <v>48.779819029339187</v>
      </c>
      <c r="M40" s="1254">
        <v>710.5</v>
      </c>
      <c r="N40" s="1254">
        <f>+M40/M38*100</f>
        <v>48.791374811152309</v>
      </c>
      <c r="O40" s="1143"/>
      <c r="P40" s="1104"/>
    </row>
    <row r="41" spans="1:16" s="1106" customFormat="1" ht="17.25" customHeight="1" x14ac:dyDescent="0.2">
      <c r="A41" s="1268"/>
      <c r="B41" s="1119"/>
      <c r="C41" s="792" t="s">
        <v>158</v>
      </c>
      <c r="D41" s="789"/>
      <c r="E41" s="1273">
        <v>1103.3</v>
      </c>
      <c r="F41" s="1253">
        <f>+E41/$M$35*100</f>
        <v>10.692134744350119</v>
      </c>
      <c r="G41" s="1273">
        <v>1103.0999999999999</v>
      </c>
      <c r="H41" s="1253">
        <f>+G41/$M$35*100</f>
        <v>10.690196534480753</v>
      </c>
      <c r="I41" s="1273">
        <v>1101.9000000000001</v>
      </c>
      <c r="J41" s="1253">
        <f>+I41/$M$35*100</f>
        <v>10.678567275264566</v>
      </c>
      <c r="K41" s="1273">
        <v>1100.4000000000001</v>
      </c>
      <c r="L41" s="1253">
        <f>+K41/$M$35*100</f>
        <v>10.664030701244332</v>
      </c>
      <c r="M41" s="1253">
        <v>1101.5999999999999</v>
      </c>
      <c r="N41" s="1253">
        <f>+M41/$M$35*100</f>
        <v>10.675659960460518</v>
      </c>
      <c r="O41" s="1143"/>
      <c r="P41" s="1104"/>
    </row>
    <row r="42" spans="1:16" s="1106" customFormat="1" ht="14.25" customHeight="1" x14ac:dyDescent="0.2">
      <c r="A42" s="1268"/>
      <c r="B42" s="1119"/>
      <c r="C42" s="792"/>
      <c r="D42" s="790" t="s">
        <v>72</v>
      </c>
      <c r="E42" s="1272">
        <v>559.6</v>
      </c>
      <c r="F42" s="1254">
        <f>+E42/E41*100</f>
        <v>50.720565575999274</v>
      </c>
      <c r="G42" s="1272">
        <v>559.5</v>
      </c>
      <c r="H42" s="1254">
        <f>+G42/G41*100</f>
        <v>50.720696219744369</v>
      </c>
      <c r="I42" s="1272">
        <v>559.1</v>
      </c>
      <c r="J42" s="1254">
        <f>+I42/I41*100</f>
        <v>50.739631545512296</v>
      </c>
      <c r="K42" s="1272">
        <v>558.5</v>
      </c>
      <c r="L42" s="1254">
        <f>+K42/K41*100</f>
        <v>50.754271174118493</v>
      </c>
      <c r="M42" s="1254">
        <v>559.79999999999995</v>
      </c>
      <c r="N42" s="1254">
        <f>+M42/M41*100</f>
        <v>50.816993464052288</v>
      </c>
      <c r="O42" s="1143"/>
      <c r="P42" s="1104"/>
    </row>
    <row r="43" spans="1:16" s="1106" customFormat="1" ht="14.25" customHeight="1" x14ac:dyDescent="0.2">
      <c r="A43" s="1268"/>
      <c r="B43" s="1119"/>
      <c r="C43" s="792"/>
      <c r="D43" s="790" t="s">
        <v>71</v>
      </c>
      <c r="E43" s="1272">
        <v>543.70000000000005</v>
      </c>
      <c r="F43" s="1254">
        <f>+E43/E41*100</f>
        <v>49.279434424000726</v>
      </c>
      <c r="G43" s="1272">
        <v>543.6</v>
      </c>
      <c r="H43" s="1254">
        <f>+G43/G41*100</f>
        <v>49.279303780255653</v>
      </c>
      <c r="I43" s="1272">
        <v>542.79999999999995</v>
      </c>
      <c r="J43" s="1254">
        <f>+I43/I41*100</f>
        <v>49.260368454487697</v>
      </c>
      <c r="K43" s="1272">
        <v>542</v>
      </c>
      <c r="L43" s="1254">
        <f>+K43/K41*100</f>
        <v>49.254816430388949</v>
      </c>
      <c r="M43" s="1254">
        <v>541.79999999999995</v>
      </c>
      <c r="N43" s="1254">
        <f>+M43/M41*100</f>
        <v>49.183006535947712</v>
      </c>
      <c r="O43" s="1143"/>
      <c r="P43" s="1104"/>
    </row>
    <row r="44" spans="1:16" s="1106" customFormat="1" ht="17.25" customHeight="1" x14ac:dyDescent="0.2">
      <c r="A44" s="1268"/>
      <c r="B44" s="1119"/>
      <c r="C44" s="792" t="s">
        <v>502</v>
      </c>
      <c r="D44" s="789"/>
      <c r="E44" s="1273">
        <v>1226.3</v>
      </c>
      <c r="F44" s="1253">
        <f>+E44/$M$35*100</f>
        <v>11.884133814009381</v>
      </c>
      <c r="G44" s="1273">
        <v>1216.8</v>
      </c>
      <c r="H44" s="1253">
        <f>+G44/$M$35*100</f>
        <v>11.79206884521456</v>
      </c>
      <c r="I44" s="1273">
        <v>1206.2</v>
      </c>
      <c r="J44" s="1253">
        <f>+I44/$M$35*100</f>
        <v>11.689343722138235</v>
      </c>
      <c r="K44" s="1273">
        <v>1195.3</v>
      </c>
      <c r="L44" s="1253">
        <f>+K44/$M$35*100</f>
        <v>11.583711284257859</v>
      </c>
      <c r="M44" s="1253">
        <v>1191.7</v>
      </c>
      <c r="N44" s="1253">
        <f>+M44/$M$35*100</f>
        <v>11.548823506609297</v>
      </c>
      <c r="O44" s="1143"/>
      <c r="P44" s="1104"/>
    </row>
    <row r="45" spans="1:16" s="1106" customFormat="1" ht="14.25" customHeight="1" x14ac:dyDescent="0.2">
      <c r="A45" s="1268"/>
      <c r="B45" s="1119"/>
      <c r="C45" s="792"/>
      <c r="D45" s="790" t="s">
        <v>72</v>
      </c>
      <c r="E45" s="1272">
        <v>603.1</v>
      </c>
      <c r="F45" s="1254">
        <f>+E45/E44*100</f>
        <v>49.180461551007099</v>
      </c>
      <c r="G45" s="1272">
        <v>598.6</v>
      </c>
      <c r="H45" s="1254">
        <f>+G45/G44*100</f>
        <v>49.194608809993426</v>
      </c>
      <c r="I45" s="1272">
        <v>593.70000000000005</v>
      </c>
      <c r="J45" s="1254">
        <f>+I45/I44*100</f>
        <v>49.220693085723759</v>
      </c>
      <c r="K45" s="1272">
        <v>588.6</v>
      </c>
      <c r="L45" s="1254">
        <f>+K45/K44*100</f>
        <v>49.242867899272156</v>
      </c>
      <c r="M45" s="1254">
        <v>587.9</v>
      </c>
      <c r="N45" s="1254">
        <f>+M45/M44*100</f>
        <v>49.332885793404373</v>
      </c>
      <c r="O45" s="1143"/>
      <c r="P45" s="1104"/>
    </row>
    <row r="46" spans="1:16" s="1106" customFormat="1" ht="14.25" customHeight="1" x14ac:dyDescent="0.2">
      <c r="A46" s="1268"/>
      <c r="B46" s="1119"/>
      <c r="C46" s="792"/>
      <c r="D46" s="790" t="s">
        <v>71</v>
      </c>
      <c r="E46" s="1272">
        <v>623.20000000000005</v>
      </c>
      <c r="F46" s="1254">
        <f>+E46/E44*100</f>
        <v>50.819538448992908</v>
      </c>
      <c r="G46" s="1272">
        <v>618.20000000000005</v>
      </c>
      <c r="H46" s="1254">
        <f>+G46/G44*100</f>
        <v>50.805391190006574</v>
      </c>
      <c r="I46" s="1272">
        <v>612.5</v>
      </c>
      <c r="J46" s="1254">
        <f>+I46/I44*100</f>
        <v>50.779306914276233</v>
      </c>
      <c r="K46" s="1272">
        <v>606.70000000000005</v>
      </c>
      <c r="L46" s="1254">
        <f>+K46/K44*100</f>
        <v>50.757132100727851</v>
      </c>
      <c r="M46" s="1254">
        <v>603.79999999999995</v>
      </c>
      <c r="N46" s="1254">
        <f>+M46/M44*100</f>
        <v>50.667114206595606</v>
      </c>
      <c r="O46" s="1143"/>
      <c r="P46" s="1104"/>
    </row>
    <row r="47" spans="1:16" s="1106" customFormat="1" ht="17.25" customHeight="1" x14ac:dyDescent="0.2">
      <c r="A47" s="1268"/>
      <c r="B47" s="1119"/>
      <c r="C47" s="792" t="s">
        <v>503</v>
      </c>
      <c r="D47" s="789"/>
      <c r="E47" s="1273">
        <v>1579</v>
      </c>
      <c r="F47" s="1253">
        <f>+E47/$M$35*100</f>
        <v>15.302166918633949</v>
      </c>
      <c r="G47" s="1273">
        <v>1574.3</v>
      </c>
      <c r="H47" s="1253">
        <f>+G47/$M$35*100</f>
        <v>15.256618986703883</v>
      </c>
      <c r="I47" s="1273">
        <v>1569.1</v>
      </c>
      <c r="J47" s="1253">
        <f>+I47/$M$35*100</f>
        <v>15.206225530100401</v>
      </c>
      <c r="K47" s="1273">
        <v>1563.5</v>
      </c>
      <c r="L47" s="1253">
        <f>+K47/$M$35*100</f>
        <v>15.15195565375819</v>
      </c>
      <c r="M47" s="1253">
        <v>1560.9</v>
      </c>
      <c r="N47" s="1253">
        <f>+M47/$M$35*100</f>
        <v>15.126758925456452</v>
      </c>
      <c r="O47" s="1143"/>
      <c r="P47" s="1104"/>
    </row>
    <row r="48" spans="1:16" s="1106" customFormat="1" ht="14.25" customHeight="1" x14ac:dyDescent="0.2">
      <c r="A48" s="1268"/>
      <c r="B48" s="1119"/>
      <c r="C48" s="792"/>
      <c r="D48" s="790" t="s">
        <v>72</v>
      </c>
      <c r="E48" s="1272">
        <v>757.8</v>
      </c>
      <c r="F48" s="1254">
        <f>+E48/E47*100</f>
        <v>47.992400253324888</v>
      </c>
      <c r="G48" s="1272">
        <v>754.7</v>
      </c>
      <c r="H48" s="1254">
        <f>+G48/G47*100</f>
        <v>47.938766435876268</v>
      </c>
      <c r="I48" s="1272">
        <v>751.2</v>
      </c>
      <c r="J48" s="1254">
        <f>+I48/I47*100</f>
        <v>47.874577783442746</v>
      </c>
      <c r="K48" s="1272">
        <v>747.4</v>
      </c>
      <c r="L48" s="1254">
        <f>+K48/K47*100</f>
        <v>47.803006076111288</v>
      </c>
      <c r="M48" s="1254">
        <v>746.5</v>
      </c>
      <c r="N48" s="1254">
        <f>+M48/M47*100</f>
        <v>47.824972772118649</v>
      </c>
      <c r="O48" s="1143"/>
      <c r="P48" s="1104"/>
    </row>
    <row r="49" spans="1:16" s="1106" customFormat="1" ht="14.25" customHeight="1" x14ac:dyDescent="0.2">
      <c r="A49" s="1268"/>
      <c r="B49" s="1119"/>
      <c r="C49" s="792"/>
      <c r="D49" s="790" t="s">
        <v>71</v>
      </c>
      <c r="E49" s="1272">
        <v>821.2</v>
      </c>
      <c r="F49" s="1254">
        <f>+E49/E47*100</f>
        <v>52.007599746675112</v>
      </c>
      <c r="G49" s="1272">
        <v>819.7</v>
      </c>
      <c r="H49" s="1254">
        <f>+G49/G47*100</f>
        <v>52.067585593597151</v>
      </c>
      <c r="I49" s="1272">
        <v>817.9</v>
      </c>
      <c r="J49" s="1254">
        <f>+I49/I47*100</f>
        <v>52.125422216557261</v>
      </c>
      <c r="K49" s="1272">
        <v>816.1</v>
      </c>
      <c r="L49" s="1254">
        <f>+K49/K47*100</f>
        <v>52.196993923888712</v>
      </c>
      <c r="M49" s="1254">
        <v>814.5</v>
      </c>
      <c r="N49" s="1254">
        <f>+M49/M47*100</f>
        <v>52.181433788199115</v>
      </c>
      <c r="O49" s="1143"/>
      <c r="P49" s="1104"/>
    </row>
    <row r="50" spans="1:16" s="1106" customFormat="1" ht="17.25" customHeight="1" x14ac:dyDescent="0.2">
      <c r="A50" s="1268"/>
      <c r="B50" s="1119"/>
      <c r="C50" s="792" t="s">
        <v>504</v>
      </c>
      <c r="D50" s="789"/>
      <c r="E50" s="1273">
        <v>2854.6</v>
      </c>
      <c r="F50" s="1253">
        <f>+E50/$M$35*100</f>
        <v>27.66406946544172</v>
      </c>
      <c r="G50" s="1273">
        <v>2857.1</v>
      </c>
      <c r="H50" s="1253">
        <f>+G50/$M$35*100</f>
        <v>27.688297088808778</v>
      </c>
      <c r="I50" s="1273">
        <v>2859.4</v>
      </c>
      <c r="J50" s="1253">
        <f>+I50/$M$35*100</f>
        <v>27.710586502306473</v>
      </c>
      <c r="K50" s="1273">
        <v>2861.3</v>
      </c>
      <c r="L50" s="1253">
        <f>+K50/$M$35*100</f>
        <v>27.728999496065438</v>
      </c>
      <c r="M50" s="1253">
        <v>2865.3</v>
      </c>
      <c r="N50" s="1253">
        <f>+M50/$M$35*100</f>
        <v>27.767763693452729</v>
      </c>
      <c r="O50" s="1143"/>
      <c r="P50" s="1104"/>
    </row>
    <row r="51" spans="1:16" s="1106" customFormat="1" ht="14.25" customHeight="1" x14ac:dyDescent="0.2">
      <c r="A51" s="1268"/>
      <c r="B51" s="1119"/>
      <c r="C51" s="792"/>
      <c r="D51" s="790" t="s">
        <v>72</v>
      </c>
      <c r="E51" s="1272">
        <v>1353.9</v>
      </c>
      <c r="F51" s="1254">
        <f>+E51/E50*100</f>
        <v>47.428711553282426</v>
      </c>
      <c r="G51" s="1272">
        <v>1354.2</v>
      </c>
      <c r="H51" s="1254">
        <f>+G51/G50*100</f>
        <v>47.397710965664487</v>
      </c>
      <c r="I51" s="1272">
        <v>1354.3</v>
      </c>
      <c r="J51" s="1254">
        <f>+I51/I50*100</f>
        <v>47.3630831643002</v>
      </c>
      <c r="K51" s="1272">
        <v>1354.1</v>
      </c>
      <c r="L51" s="1254">
        <f>+K51/K50*100</f>
        <v>47.324642644951588</v>
      </c>
      <c r="M51" s="1254">
        <v>1355.3</v>
      </c>
      <c r="N51" s="1254">
        <f>+M51/M50*100</f>
        <v>47.300457194709097</v>
      </c>
      <c r="O51" s="1143"/>
      <c r="P51" s="1104"/>
    </row>
    <row r="52" spans="1:16" s="1106" customFormat="1" ht="14.25" customHeight="1" x14ac:dyDescent="0.2">
      <c r="A52" s="1268"/>
      <c r="B52" s="1119"/>
      <c r="C52" s="792"/>
      <c r="D52" s="790" t="s">
        <v>71</v>
      </c>
      <c r="E52" s="1272">
        <v>1500.7</v>
      </c>
      <c r="F52" s="1254">
        <f>+E52/E50*100</f>
        <v>52.571288446717581</v>
      </c>
      <c r="G52" s="1272">
        <v>1503</v>
      </c>
      <c r="H52" s="1254">
        <f>+G52/G50*100</f>
        <v>52.60578908683631</v>
      </c>
      <c r="I52" s="1272">
        <v>1505.1</v>
      </c>
      <c r="J52" s="1254">
        <f>+I52/I50*100</f>
        <v>52.636916835699786</v>
      </c>
      <c r="K52" s="1272">
        <v>1507.2</v>
      </c>
      <c r="L52" s="1254">
        <f>+K52/K50*100</f>
        <v>52.675357355048405</v>
      </c>
      <c r="M52" s="1254">
        <v>1510</v>
      </c>
      <c r="N52" s="1254">
        <f>+M52/M50*100</f>
        <v>52.699542805290889</v>
      </c>
      <c r="O52" s="1143"/>
      <c r="P52" s="1104"/>
    </row>
    <row r="53" spans="1:16" s="1106" customFormat="1" ht="17.25" customHeight="1" x14ac:dyDescent="0.2">
      <c r="A53" s="1268"/>
      <c r="B53" s="1119"/>
      <c r="C53" s="792" t="s">
        <v>490</v>
      </c>
      <c r="D53" s="789"/>
      <c r="E53" s="1273">
        <v>2107.6</v>
      </c>
      <c r="F53" s="1253">
        <f>+E53/$M$35*100</f>
        <v>20.424855603364733</v>
      </c>
      <c r="G53" s="1273">
        <v>2117.1</v>
      </c>
      <c r="H53" s="1253">
        <f>+G53/$M$35*100</f>
        <v>20.516920572159552</v>
      </c>
      <c r="I53" s="1273">
        <v>2128.6999999999998</v>
      </c>
      <c r="J53" s="1253">
        <f>+I53/$M$35*100</f>
        <v>20.629336744582702</v>
      </c>
      <c r="K53" s="1273">
        <v>2139.6</v>
      </c>
      <c r="L53" s="1253">
        <f>+K53/$M$35*100</f>
        <v>20.734969182463079</v>
      </c>
      <c r="M53" s="1253">
        <v>2143.1</v>
      </c>
      <c r="N53" s="1253">
        <f>+M53/$M$35*100</f>
        <v>20.76888785517696</v>
      </c>
      <c r="O53" s="1143"/>
      <c r="P53" s="1104"/>
    </row>
    <row r="54" spans="1:16" s="1106" customFormat="1" ht="14.25" customHeight="1" x14ac:dyDescent="0.2">
      <c r="A54" s="1268"/>
      <c r="B54" s="1119"/>
      <c r="C54" s="792"/>
      <c r="D54" s="790" t="s">
        <v>72</v>
      </c>
      <c r="E54" s="1272">
        <v>875.4</v>
      </c>
      <c r="F54" s="1254">
        <f>+E54/E53*100</f>
        <v>41.535395710761058</v>
      </c>
      <c r="G54" s="1272">
        <v>879.8</v>
      </c>
      <c r="H54" s="1254">
        <f>+G54/G53*100</f>
        <v>41.556846629823809</v>
      </c>
      <c r="I54" s="1272">
        <v>885.1</v>
      </c>
      <c r="J54" s="1254">
        <f>+I54/I53*100</f>
        <v>41.579367689199984</v>
      </c>
      <c r="K54" s="1272">
        <v>890.1</v>
      </c>
      <c r="L54" s="1254">
        <f>+K54/K53*100</f>
        <v>41.601233875490749</v>
      </c>
      <c r="M54" s="1254">
        <v>892.6</v>
      </c>
      <c r="N54" s="1254">
        <f>+M54/M53*100</f>
        <v>41.649946339414868</v>
      </c>
      <c r="O54" s="1143"/>
      <c r="P54" s="1104"/>
    </row>
    <row r="55" spans="1:16" s="1106" customFormat="1" ht="14.25" customHeight="1" x14ac:dyDescent="0.2">
      <c r="A55" s="1268"/>
      <c r="B55" s="1119"/>
      <c r="C55" s="792"/>
      <c r="D55" s="790" t="s">
        <v>71</v>
      </c>
      <c r="E55" s="1272">
        <v>1232.3</v>
      </c>
      <c r="F55" s="1254">
        <f>+E55/E53*100</f>
        <v>58.469349022584929</v>
      </c>
      <c r="G55" s="1272">
        <v>1237.3</v>
      </c>
      <c r="H55" s="1254">
        <f>+G55/G53*100</f>
        <v>58.443153370176184</v>
      </c>
      <c r="I55" s="1272">
        <v>1243.5</v>
      </c>
      <c r="J55" s="1254">
        <f>+I55/I53*100</f>
        <v>58.415934607976702</v>
      </c>
      <c r="K55" s="1272">
        <v>1249.5</v>
      </c>
      <c r="L55" s="1254">
        <f>+K55/K53*100</f>
        <v>58.398766124509258</v>
      </c>
      <c r="M55" s="1254">
        <v>1250.5</v>
      </c>
      <c r="N55" s="1254">
        <f>+M55/M53*100</f>
        <v>58.350053660585132</v>
      </c>
      <c r="O55" s="1143"/>
      <c r="P55" s="1104"/>
    </row>
    <row r="56" spans="1:16" s="869" customFormat="1" ht="13.5" customHeight="1" x14ac:dyDescent="0.2">
      <c r="A56" s="901"/>
      <c r="B56" s="902"/>
      <c r="C56" s="903" t="s">
        <v>431</v>
      </c>
      <c r="D56" s="904"/>
      <c r="E56" s="905"/>
      <c r="F56" s="1078"/>
      <c r="G56" s="905"/>
      <c r="H56" s="1078"/>
      <c r="I56" s="905"/>
      <c r="J56" s="1078"/>
      <c r="K56" s="905"/>
      <c r="L56" s="1078"/>
      <c r="M56" s="905"/>
      <c r="N56" s="1078"/>
      <c r="O56" s="906"/>
      <c r="P56" s="897"/>
    </row>
    <row r="57" spans="1:16" ht="13.5" customHeight="1" x14ac:dyDescent="0.2">
      <c r="A57" s="1086"/>
      <c r="B57" s="1274"/>
      <c r="C57" s="1113" t="s">
        <v>409</v>
      </c>
      <c r="D57" s="1110"/>
      <c r="E57" s="1149"/>
      <c r="F57" s="1275" t="s">
        <v>88</v>
      </c>
      <c r="G57" s="1115"/>
      <c r="H57" s="1115"/>
      <c r="I57" s="1251"/>
      <c r="J57" s="1115"/>
      <c r="K57" s="1115"/>
      <c r="L57" s="1115"/>
      <c r="M57" s="1115"/>
      <c r="N57" s="1115"/>
      <c r="O57" s="1130"/>
      <c r="P57" s="1079"/>
    </row>
    <row r="58" spans="1:16" ht="13.5" customHeight="1" x14ac:dyDescent="0.2">
      <c r="A58" s="1079"/>
      <c r="B58" s="1052">
        <v>6</v>
      </c>
      <c r="C58" s="1441">
        <v>42495</v>
      </c>
      <c r="D58" s="1441"/>
      <c r="E58" s="1098"/>
      <c r="F58" s="1098"/>
      <c r="G58" s="1098"/>
      <c r="H58" s="1098"/>
      <c r="I58" s="1098"/>
      <c r="J58" s="1098"/>
      <c r="K58" s="1098"/>
      <c r="L58" s="1098"/>
      <c r="M58" s="1098"/>
      <c r="N58" s="1098"/>
      <c r="O58" s="1098"/>
      <c r="P58" s="1098"/>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RowHeight="12.75" x14ac:dyDescent="0.2"/>
  <cols>
    <col min="1" max="1" width="1" style="1071" customWidth="1"/>
    <col min="2" max="2" width="2.5703125" style="1071" customWidth="1"/>
    <col min="3" max="3" width="1" style="1071" customWidth="1"/>
    <col min="4" max="4" width="34" style="1071" customWidth="1"/>
    <col min="5" max="5" width="7.42578125" style="1071" customWidth="1"/>
    <col min="6" max="6" width="4.85546875" style="1071" customWidth="1"/>
    <col min="7" max="7" width="7.42578125" style="1071" customWidth="1"/>
    <col min="8" max="8" width="4.85546875" style="1071" customWidth="1"/>
    <col min="9" max="9" width="7.42578125" style="1071" customWidth="1"/>
    <col min="10" max="10" width="4.85546875" style="1071" customWidth="1"/>
    <col min="11" max="11" width="7.42578125" style="1071" customWidth="1"/>
    <col min="12" max="12" width="4.85546875" style="1071" customWidth="1"/>
    <col min="13" max="13" width="7.42578125" style="1071" customWidth="1"/>
    <col min="14" max="14" width="4.85546875" style="1071" customWidth="1"/>
    <col min="15" max="15" width="2.5703125" style="1071" customWidth="1"/>
    <col min="16" max="16" width="1" style="1071" customWidth="1"/>
    <col min="17" max="16384" width="9.140625" style="1071"/>
  </cols>
  <sheetData>
    <row r="1" spans="1:19" ht="13.5" customHeight="1" x14ac:dyDescent="0.2">
      <c r="A1" s="1079"/>
      <c r="B1" s="1276"/>
      <c r="C1" s="1475" t="s">
        <v>328</v>
      </c>
      <c r="D1" s="1475"/>
      <c r="E1" s="1068"/>
      <c r="F1" s="1068"/>
      <c r="G1" s="1068"/>
      <c r="H1" s="1068"/>
      <c r="I1" s="1068"/>
      <c r="J1" s="1068"/>
      <c r="K1" s="1068"/>
      <c r="L1" s="1068"/>
      <c r="M1" s="1277"/>
      <c r="N1" s="1068"/>
      <c r="O1" s="1068"/>
      <c r="P1" s="1079"/>
    </row>
    <row r="2" spans="1:19" ht="9.75" customHeight="1" x14ac:dyDescent="0.2">
      <c r="A2" s="1079"/>
      <c r="B2" s="1080"/>
      <c r="C2" s="1081"/>
      <c r="D2" s="1080"/>
      <c r="E2" s="1082"/>
      <c r="F2" s="1082"/>
      <c r="G2" s="1082"/>
      <c r="H2" s="1082"/>
      <c r="I2" s="1083"/>
      <c r="J2" s="1083"/>
      <c r="K2" s="1083"/>
      <c r="L2" s="1083"/>
      <c r="M2" s="1083"/>
      <c r="N2" s="1083"/>
      <c r="O2" s="1084"/>
      <c r="P2" s="1079"/>
    </row>
    <row r="3" spans="1:19" ht="9" customHeight="1" thickBot="1" x14ac:dyDescent="0.25">
      <c r="A3" s="1079"/>
      <c r="B3" s="1067"/>
      <c r="C3" s="1085"/>
      <c r="D3" s="1067"/>
      <c r="E3" s="1067"/>
      <c r="F3" s="1067"/>
      <c r="G3" s="1067"/>
      <c r="H3" s="1067"/>
      <c r="I3" s="1067"/>
      <c r="J3" s="1067"/>
      <c r="K3" s="1067"/>
      <c r="L3" s="1067"/>
      <c r="M3" s="1450" t="s">
        <v>73</v>
      </c>
      <c r="N3" s="1450"/>
      <c r="O3" s="1086"/>
      <c r="P3" s="1079"/>
    </row>
    <row r="4" spans="1:19" s="1089" customFormat="1" ht="13.5" customHeight="1" thickBot="1" x14ac:dyDescent="0.25">
      <c r="A4" s="1087"/>
      <c r="B4" s="1088"/>
      <c r="C4" s="1455" t="s">
        <v>163</v>
      </c>
      <c r="D4" s="1456"/>
      <c r="E4" s="1456"/>
      <c r="F4" s="1456"/>
      <c r="G4" s="1456"/>
      <c r="H4" s="1456"/>
      <c r="I4" s="1456"/>
      <c r="J4" s="1456"/>
      <c r="K4" s="1456"/>
      <c r="L4" s="1456"/>
      <c r="M4" s="1456"/>
      <c r="N4" s="1457"/>
      <c r="O4" s="1086"/>
      <c r="P4" s="1087"/>
    </row>
    <row r="5" spans="1:19" ht="3.75" customHeight="1" x14ac:dyDescent="0.2">
      <c r="A5" s="1079"/>
      <c r="B5" s="1067"/>
      <c r="C5" s="1476" t="s">
        <v>157</v>
      </c>
      <c r="D5" s="1477"/>
      <c r="E5" s="1067"/>
      <c r="F5" s="1090"/>
      <c r="G5" s="1090"/>
      <c r="H5" s="1090"/>
      <c r="I5" s="1090"/>
      <c r="J5" s="1090"/>
      <c r="K5" s="1067"/>
      <c r="L5" s="1090"/>
      <c r="M5" s="1090"/>
      <c r="N5" s="1090"/>
      <c r="O5" s="1086"/>
      <c r="P5" s="1079"/>
    </row>
    <row r="6" spans="1:19" ht="12.75" customHeight="1" x14ac:dyDescent="0.2">
      <c r="A6" s="1079"/>
      <c r="B6" s="1067"/>
      <c r="C6" s="1477"/>
      <c r="D6" s="1477"/>
      <c r="E6" s="1072" t="s">
        <v>34</v>
      </c>
      <c r="F6" s="1073" t="s">
        <v>34</v>
      </c>
      <c r="G6" s="1072" t="s">
        <v>34</v>
      </c>
      <c r="H6" s="1073" t="s">
        <v>619</v>
      </c>
      <c r="I6" s="1074"/>
      <c r="J6" s="1073" t="s">
        <v>34</v>
      </c>
      <c r="K6" s="1075" t="s">
        <v>34</v>
      </c>
      <c r="L6" s="1076" t="s">
        <v>34</v>
      </c>
      <c r="M6" s="1076" t="s">
        <v>620</v>
      </c>
      <c r="N6" s="1077"/>
      <c r="O6" s="1086"/>
      <c r="P6" s="1079"/>
    </row>
    <row r="7" spans="1:19" x14ac:dyDescent="0.2">
      <c r="A7" s="1079"/>
      <c r="B7" s="1067"/>
      <c r="C7" s="1091"/>
      <c r="D7" s="1091"/>
      <c r="E7" s="1448" t="str">
        <f>+'6populacao1'!E7</f>
        <v>1.º trimestre</v>
      </c>
      <c r="F7" s="1448"/>
      <c r="G7" s="1448" t="str">
        <f>+'6populacao1'!G7</f>
        <v>2.º trimestre</v>
      </c>
      <c r="H7" s="1448"/>
      <c r="I7" s="1448" t="str">
        <f>+'6populacao1'!I7</f>
        <v>3.º trimestre</v>
      </c>
      <c r="J7" s="1448"/>
      <c r="K7" s="1448" t="str">
        <f>+'6populacao1'!K7</f>
        <v>4.º trimestre</v>
      </c>
      <c r="L7" s="1448"/>
      <c r="M7" s="1448" t="str">
        <f>+'6populacao1'!M7</f>
        <v>1.º trimestre</v>
      </c>
      <c r="N7" s="1448"/>
      <c r="O7" s="1092"/>
      <c r="P7" s="1079"/>
    </row>
    <row r="8" spans="1:19" s="1096" customFormat="1" ht="16.5" customHeight="1" x14ac:dyDescent="0.2">
      <c r="A8" s="1093"/>
      <c r="B8" s="1094"/>
      <c r="C8" s="1440" t="s">
        <v>13</v>
      </c>
      <c r="D8" s="1440"/>
      <c r="E8" s="1474">
        <v>4477.1000000000004</v>
      </c>
      <c r="F8" s="1474"/>
      <c r="G8" s="1474">
        <v>4580.8</v>
      </c>
      <c r="H8" s="1474"/>
      <c r="I8" s="1474">
        <v>4575.3</v>
      </c>
      <c r="J8" s="1474"/>
      <c r="K8" s="1474">
        <v>4561.5</v>
      </c>
      <c r="L8" s="1474"/>
      <c r="M8" s="1453">
        <v>4513.3</v>
      </c>
      <c r="N8" s="1453"/>
      <c r="O8" s="1095"/>
      <c r="P8" s="1093"/>
    </row>
    <row r="9" spans="1:19" ht="12" customHeight="1" x14ac:dyDescent="0.2">
      <c r="A9" s="1079"/>
      <c r="B9" s="1097"/>
      <c r="C9" s="786" t="s">
        <v>72</v>
      </c>
      <c r="D9" s="1098"/>
      <c r="E9" s="1472">
        <v>2301.1</v>
      </c>
      <c r="F9" s="1472"/>
      <c r="G9" s="1472">
        <v>2335.5</v>
      </c>
      <c r="H9" s="1472"/>
      <c r="I9" s="1472">
        <v>2348.6999999999998</v>
      </c>
      <c r="J9" s="1472"/>
      <c r="K9" s="1472">
        <v>2352</v>
      </c>
      <c r="L9" s="1472"/>
      <c r="M9" s="1473">
        <v>2303.9</v>
      </c>
      <c r="N9" s="1473"/>
      <c r="O9" s="1092"/>
      <c r="P9" s="1079"/>
      <c r="R9" s="1388"/>
      <c r="S9" s="1389"/>
    </row>
    <row r="10" spans="1:19" ht="12" customHeight="1" x14ac:dyDescent="0.2">
      <c r="A10" s="1079"/>
      <c r="B10" s="1097"/>
      <c r="C10" s="786" t="s">
        <v>71</v>
      </c>
      <c r="D10" s="1098"/>
      <c r="E10" s="1472">
        <v>2176</v>
      </c>
      <c r="F10" s="1472"/>
      <c r="G10" s="1472">
        <v>2245.3000000000002</v>
      </c>
      <c r="H10" s="1472"/>
      <c r="I10" s="1472">
        <v>2226.6999999999998</v>
      </c>
      <c r="J10" s="1472"/>
      <c r="K10" s="1472">
        <v>2209.5</v>
      </c>
      <c r="L10" s="1472"/>
      <c r="M10" s="1473">
        <v>2209.4</v>
      </c>
      <c r="N10" s="1473"/>
      <c r="O10" s="1092"/>
      <c r="P10" s="1079"/>
    </row>
    <row r="11" spans="1:19" ht="17.25" customHeight="1" x14ac:dyDescent="0.2">
      <c r="A11" s="1079"/>
      <c r="B11" s="1097"/>
      <c r="C11" s="786" t="s">
        <v>158</v>
      </c>
      <c r="D11" s="1098"/>
      <c r="E11" s="1472">
        <v>242</v>
      </c>
      <c r="F11" s="1472"/>
      <c r="G11" s="1472">
        <v>246.5</v>
      </c>
      <c r="H11" s="1472"/>
      <c r="I11" s="1472">
        <v>266.10000000000002</v>
      </c>
      <c r="J11" s="1472"/>
      <c r="K11" s="1472">
        <v>251.2</v>
      </c>
      <c r="L11" s="1472"/>
      <c r="M11" s="1473">
        <v>252.4</v>
      </c>
      <c r="N11" s="1473"/>
      <c r="O11" s="1092"/>
      <c r="P11" s="1079"/>
    </row>
    <row r="12" spans="1:19" ht="12" customHeight="1" x14ac:dyDescent="0.2">
      <c r="A12" s="1079"/>
      <c r="B12" s="1097"/>
      <c r="C12" s="786" t="s">
        <v>159</v>
      </c>
      <c r="D12" s="1098"/>
      <c r="E12" s="1471">
        <v>2219.3000000000002</v>
      </c>
      <c r="F12" s="1471"/>
      <c r="G12" s="1471">
        <v>2253.8000000000002</v>
      </c>
      <c r="H12" s="1471"/>
      <c r="I12" s="1471">
        <v>2241</v>
      </c>
      <c r="J12" s="1471"/>
      <c r="K12" s="1471">
        <v>2237.6</v>
      </c>
      <c r="L12" s="1471"/>
      <c r="M12" s="1451">
        <v>2215.6</v>
      </c>
      <c r="N12" s="1451"/>
      <c r="O12" s="1092"/>
      <c r="P12" s="1079"/>
    </row>
    <row r="13" spans="1:19" ht="12" customHeight="1" x14ac:dyDescent="0.2">
      <c r="A13" s="1079"/>
      <c r="B13" s="1097"/>
      <c r="C13" s="786" t="s">
        <v>160</v>
      </c>
      <c r="D13" s="1098"/>
      <c r="E13" s="1471">
        <v>2015.8</v>
      </c>
      <c r="F13" s="1471"/>
      <c r="G13" s="1471">
        <v>2080.5</v>
      </c>
      <c r="H13" s="1471"/>
      <c r="I13" s="1471">
        <v>2068.1999999999998</v>
      </c>
      <c r="J13" s="1471"/>
      <c r="K13" s="1471">
        <v>2072.6999999999998</v>
      </c>
      <c r="L13" s="1471"/>
      <c r="M13" s="1451">
        <v>2045.3</v>
      </c>
      <c r="N13" s="1451"/>
      <c r="O13" s="1092"/>
      <c r="P13" s="1079"/>
    </row>
    <row r="14" spans="1:19" ht="17.25" customHeight="1" x14ac:dyDescent="0.2">
      <c r="A14" s="1079"/>
      <c r="B14" s="1097"/>
      <c r="C14" s="786" t="s">
        <v>386</v>
      </c>
      <c r="D14" s="1098"/>
      <c r="E14" s="1472">
        <v>338.4</v>
      </c>
      <c r="F14" s="1472"/>
      <c r="G14" s="1472">
        <v>365.3</v>
      </c>
      <c r="H14" s="1472"/>
      <c r="I14" s="1472">
        <v>342.7</v>
      </c>
      <c r="J14" s="1472"/>
      <c r="K14" s="1472">
        <v>323.7</v>
      </c>
      <c r="L14" s="1472"/>
      <c r="M14" s="1473">
        <v>295.60000000000002</v>
      </c>
      <c r="N14" s="1473"/>
      <c r="O14" s="1092"/>
      <c r="P14" s="1079"/>
    </row>
    <row r="15" spans="1:19" ht="12" customHeight="1" x14ac:dyDescent="0.2">
      <c r="A15" s="1079"/>
      <c r="B15" s="1097"/>
      <c r="C15" s="786" t="s">
        <v>164</v>
      </c>
      <c r="D15" s="1098"/>
      <c r="E15" s="1471">
        <v>1090.0999999999999</v>
      </c>
      <c r="F15" s="1471"/>
      <c r="G15" s="1471">
        <v>1107.8</v>
      </c>
      <c r="H15" s="1471"/>
      <c r="I15" s="1471">
        <v>1118.8</v>
      </c>
      <c r="J15" s="1471"/>
      <c r="K15" s="1471">
        <v>1113.5999999999999</v>
      </c>
      <c r="L15" s="1471"/>
      <c r="M15" s="1451">
        <v>1105.2</v>
      </c>
      <c r="N15" s="1451"/>
      <c r="O15" s="1092"/>
      <c r="P15" s="1079"/>
    </row>
    <row r="16" spans="1:19" ht="12" customHeight="1" x14ac:dyDescent="0.2">
      <c r="A16" s="1079"/>
      <c r="B16" s="1097"/>
      <c r="C16" s="786" t="s">
        <v>165</v>
      </c>
      <c r="D16" s="1098"/>
      <c r="E16" s="1471">
        <v>3048.6</v>
      </c>
      <c r="F16" s="1471"/>
      <c r="G16" s="1471">
        <v>3107.6</v>
      </c>
      <c r="H16" s="1471"/>
      <c r="I16" s="1471">
        <v>3113.9</v>
      </c>
      <c r="J16" s="1471"/>
      <c r="K16" s="1471">
        <v>3124.2</v>
      </c>
      <c r="L16" s="1471"/>
      <c r="M16" s="1451">
        <v>3112.5</v>
      </c>
      <c r="N16" s="1451"/>
      <c r="O16" s="1092"/>
      <c r="P16" s="1079"/>
    </row>
    <row r="17" spans="1:18" s="1102" customFormat="1" ht="17.25" customHeight="1" x14ac:dyDescent="0.2">
      <c r="A17" s="1099"/>
      <c r="B17" s="1100"/>
      <c r="C17" s="786" t="s">
        <v>166</v>
      </c>
      <c r="D17" s="1098"/>
      <c r="E17" s="1471">
        <v>3896.1</v>
      </c>
      <c r="F17" s="1471"/>
      <c r="G17" s="1471">
        <v>4008.8</v>
      </c>
      <c r="H17" s="1471"/>
      <c r="I17" s="1471">
        <v>4029.3</v>
      </c>
      <c r="J17" s="1471"/>
      <c r="K17" s="1471">
        <v>3995.1</v>
      </c>
      <c r="L17" s="1471"/>
      <c r="M17" s="1451">
        <v>3971.6</v>
      </c>
      <c r="N17" s="1451"/>
      <c r="O17" s="1101"/>
      <c r="P17" s="1099"/>
    </row>
    <row r="18" spans="1:18" s="1102" customFormat="1" ht="12" customHeight="1" x14ac:dyDescent="0.2">
      <c r="A18" s="1099"/>
      <c r="B18" s="1100"/>
      <c r="C18" s="786" t="s">
        <v>167</v>
      </c>
      <c r="D18" s="1098"/>
      <c r="E18" s="1471">
        <v>581</v>
      </c>
      <c r="F18" s="1471"/>
      <c r="G18" s="1471">
        <v>572</v>
      </c>
      <c r="H18" s="1471"/>
      <c r="I18" s="1471">
        <v>546.1</v>
      </c>
      <c r="J18" s="1471"/>
      <c r="K18" s="1471">
        <v>566.5</v>
      </c>
      <c r="L18" s="1471"/>
      <c r="M18" s="1451">
        <v>541.70000000000005</v>
      </c>
      <c r="N18" s="1451"/>
      <c r="O18" s="1101"/>
      <c r="P18" s="1099"/>
    </row>
    <row r="19" spans="1:18" ht="17.25" customHeight="1" x14ac:dyDescent="0.2">
      <c r="A19" s="1079"/>
      <c r="B19" s="1097"/>
      <c r="C19" s="786" t="s">
        <v>168</v>
      </c>
      <c r="D19" s="1098"/>
      <c r="E19" s="1471">
        <v>3641.1</v>
      </c>
      <c r="F19" s="1471"/>
      <c r="G19" s="1471">
        <v>3723.4</v>
      </c>
      <c r="H19" s="1471"/>
      <c r="I19" s="1471">
        <v>3743.1</v>
      </c>
      <c r="J19" s="1471"/>
      <c r="K19" s="1471">
        <v>3734.9</v>
      </c>
      <c r="L19" s="1471"/>
      <c r="M19" s="1451">
        <v>3712.9</v>
      </c>
      <c r="N19" s="1451"/>
      <c r="O19" s="1092"/>
      <c r="P19" s="1079"/>
    </row>
    <row r="20" spans="1:18" ht="12" customHeight="1" x14ac:dyDescent="0.2">
      <c r="A20" s="1079"/>
      <c r="B20" s="1097"/>
      <c r="C20" s="1103"/>
      <c r="D20" s="1263" t="s">
        <v>169</v>
      </c>
      <c r="E20" s="1471">
        <v>2867.8</v>
      </c>
      <c r="F20" s="1471"/>
      <c r="G20" s="1471">
        <v>2896.7</v>
      </c>
      <c r="H20" s="1471"/>
      <c r="I20" s="1471">
        <v>2910.9</v>
      </c>
      <c r="J20" s="1471"/>
      <c r="K20" s="1471">
        <v>2906.7</v>
      </c>
      <c r="L20" s="1471"/>
      <c r="M20" s="1451">
        <v>2897.7</v>
      </c>
      <c r="N20" s="1451"/>
      <c r="O20" s="1092"/>
      <c r="P20" s="1079"/>
    </row>
    <row r="21" spans="1:18" ht="12" customHeight="1" x14ac:dyDescent="0.2">
      <c r="A21" s="1079"/>
      <c r="B21" s="1097"/>
      <c r="C21" s="1103"/>
      <c r="D21" s="1263" t="s">
        <v>170</v>
      </c>
      <c r="E21" s="1471">
        <v>645.5</v>
      </c>
      <c r="F21" s="1471"/>
      <c r="G21" s="1471">
        <v>698.8</v>
      </c>
      <c r="H21" s="1471"/>
      <c r="I21" s="1471">
        <v>703.7</v>
      </c>
      <c r="J21" s="1471"/>
      <c r="K21" s="1471">
        <v>701.3</v>
      </c>
      <c r="L21" s="1471"/>
      <c r="M21" s="1451">
        <v>696</v>
      </c>
      <c r="N21" s="1451"/>
      <c r="O21" s="1092"/>
      <c r="P21" s="1079"/>
    </row>
    <row r="22" spans="1:18" ht="12" customHeight="1" x14ac:dyDescent="0.2">
      <c r="A22" s="1079"/>
      <c r="B22" s="1097"/>
      <c r="C22" s="1103"/>
      <c r="D22" s="1263" t="s">
        <v>130</v>
      </c>
      <c r="E22" s="1471">
        <v>127.9</v>
      </c>
      <c r="F22" s="1471"/>
      <c r="G22" s="1471">
        <v>127.9</v>
      </c>
      <c r="H22" s="1471"/>
      <c r="I22" s="1471">
        <v>128.5</v>
      </c>
      <c r="J22" s="1471"/>
      <c r="K22" s="1471">
        <v>126.9</v>
      </c>
      <c r="L22" s="1471"/>
      <c r="M22" s="1451">
        <v>119.3</v>
      </c>
      <c r="N22" s="1451"/>
      <c r="O22" s="1092"/>
      <c r="P22" s="1079"/>
    </row>
    <row r="23" spans="1:18" ht="12" customHeight="1" x14ac:dyDescent="0.2">
      <c r="A23" s="1079"/>
      <c r="B23" s="1097"/>
      <c r="C23" s="786" t="s">
        <v>171</v>
      </c>
      <c r="D23" s="1098"/>
      <c r="E23" s="1471">
        <v>813.1</v>
      </c>
      <c r="F23" s="1471"/>
      <c r="G23" s="1471">
        <v>835.8</v>
      </c>
      <c r="H23" s="1471"/>
      <c r="I23" s="1471">
        <v>805.6</v>
      </c>
      <c r="J23" s="1471"/>
      <c r="K23" s="1471">
        <v>805.6</v>
      </c>
      <c r="L23" s="1471"/>
      <c r="M23" s="1451">
        <v>768.6</v>
      </c>
      <c r="N23" s="1451"/>
      <c r="O23" s="1092"/>
      <c r="P23" s="1079"/>
    </row>
    <row r="24" spans="1:18" ht="12" customHeight="1" x14ac:dyDescent="0.2">
      <c r="A24" s="1079"/>
      <c r="B24" s="1097"/>
      <c r="C24" s="786" t="s">
        <v>130</v>
      </c>
      <c r="D24" s="1098"/>
      <c r="E24" s="1471">
        <v>22.9</v>
      </c>
      <c r="F24" s="1471"/>
      <c r="G24" s="1471">
        <v>21.5</v>
      </c>
      <c r="H24" s="1471"/>
      <c r="I24" s="1471">
        <v>26.5</v>
      </c>
      <c r="J24" s="1471"/>
      <c r="K24" s="1471">
        <v>21</v>
      </c>
      <c r="L24" s="1471"/>
      <c r="M24" s="1451">
        <v>31.7</v>
      </c>
      <c r="N24" s="1451"/>
      <c r="O24" s="1092"/>
      <c r="P24" s="1079"/>
    </row>
    <row r="25" spans="1:18" ht="17.25" customHeight="1" x14ac:dyDescent="0.2">
      <c r="A25" s="1079"/>
      <c r="B25" s="1097"/>
      <c r="C25" s="791" t="s">
        <v>172</v>
      </c>
      <c r="D25" s="791"/>
      <c r="E25" s="1469"/>
      <c r="F25" s="1469"/>
      <c r="G25" s="1469"/>
      <c r="H25" s="1469"/>
      <c r="I25" s="1469"/>
      <c r="J25" s="1469"/>
      <c r="K25" s="1469"/>
      <c r="L25" s="1469"/>
      <c r="M25" s="1470"/>
      <c r="N25" s="1470"/>
      <c r="O25" s="1092"/>
      <c r="P25" s="1079"/>
    </row>
    <row r="26" spans="1:18" s="1106" customFormat="1" ht="14.25" customHeight="1" x14ac:dyDescent="0.2">
      <c r="A26" s="1104"/>
      <c r="B26" s="1466" t="s">
        <v>173</v>
      </c>
      <c r="C26" s="1466"/>
      <c r="D26" s="1466"/>
      <c r="E26" s="1467">
        <v>62.8</v>
      </c>
      <c r="F26" s="1467"/>
      <c r="G26" s="1467">
        <v>64.2</v>
      </c>
      <c r="H26" s="1467"/>
      <c r="I26" s="1467">
        <v>64.400000000000006</v>
      </c>
      <c r="J26" s="1467"/>
      <c r="K26" s="1467">
        <v>64.3</v>
      </c>
      <c r="L26" s="1467"/>
      <c r="M26" s="1468">
        <v>64</v>
      </c>
      <c r="N26" s="1468"/>
      <c r="O26" s="1105"/>
      <c r="P26" s="1104"/>
      <c r="R26" s="1390"/>
    </row>
    <row r="27" spans="1:18" ht="12" customHeight="1" x14ac:dyDescent="0.2">
      <c r="A27" s="1079"/>
      <c r="B27" s="1097"/>
      <c r="C27" s="789"/>
      <c r="D27" s="1263" t="s">
        <v>72</v>
      </c>
      <c r="E27" s="1463">
        <v>65.8</v>
      </c>
      <c r="F27" s="1463"/>
      <c r="G27" s="1463">
        <v>66.8</v>
      </c>
      <c r="H27" s="1463"/>
      <c r="I27" s="1463">
        <v>67.400000000000006</v>
      </c>
      <c r="J27" s="1463"/>
      <c r="K27" s="1463">
        <v>67.5</v>
      </c>
      <c r="L27" s="1463"/>
      <c r="M27" s="1449">
        <v>66.599999999999994</v>
      </c>
      <c r="N27" s="1449"/>
      <c r="O27" s="1092"/>
      <c r="P27" s="1079"/>
    </row>
    <row r="28" spans="1:18" ht="12" customHeight="1" x14ac:dyDescent="0.2">
      <c r="A28" s="1079"/>
      <c r="B28" s="1097"/>
      <c r="C28" s="789"/>
      <c r="D28" s="1263" t="s">
        <v>71</v>
      </c>
      <c r="E28" s="1463">
        <v>59.9</v>
      </c>
      <c r="F28" s="1463"/>
      <c r="G28" s="1463">
        <v>61.8</v>
      </c>
      <c r="H28" s="1463"/>
      <c r="I28" s="1463">
        <v>61.5</v>
      </c>
      <c r="J28" s="1463"/>
      <c r="K28" s="1463">
        <v>61.3</v>
      </c>
      <c r="L28" s="1463"/>
      <c r="M28" s="1449">
        <v>61.5</v>
      </c>
      <c r="N28" s="1449"/>
      <c r="O28" s="1092"/>
      <c r="P28" s="1079"/>
    </row>
    <row r="29" spans="1:18" s="1106" customFormat="1" ht="14.25" customHeight="1" x14ac:dyDescent="0.2">
      <c r="A29" s="1104"/>
      <c r="B29" s="1466" t="s">
        <v>158</v>
      </c>
      <c r="C29" s="1466"/>
      <c r="D29" s="1466"/>
      <c r="E29" s="1467">
        <v>21.9</v>
      </c>
      <c r="F29" s="1467"/>
      <c r="G29" s="1467">
        <v>22.3</v>
      </c>
      <c r="H29" s="1467"/>
      <c r="I29" s="1467">
        <v>24.2</v>
      </c>
      <c r="J29" s="1467"/>
      <c r="K29" s="1467">
        <v>22.8</v>
      </c>
      <c r="L29" s="1467"/>
      <c r="M29" s="1468">
        <v>22.9</v>
      </c>
      <c r="N29" s="1468"/>
      <c r="O29" s="1105"/>
      <c r="P29" s="1104"/>
    </row>
    <row r="30" spans="1:18" ht="12" customHeight="1" x14ac:dyDescent="0.2">
      <c r="A30" s="1079"/>
      <c r="B30" s="1097"/>
      <c r="C30" s="789"/>
      <c r="D30" s="1263" t="s">
        <v>72</v>
      </c>
      <c r="E30" s="1463">
        <v>23.4</v>
      </c>
      <c r="F30" s="1463"/>
      <c r="G30" s="1463">
        <v>23.4</v>
      </c>
      <c r="H30" s="1463"/>
      <c r="I30" s="1463">
        <v>25.3</v>
      </c>
      <c r="J30" s="1463"/>
      <c r="K30" s="1463">
        <v>24.3</v>
      </c>
      <c r="L30" s="1463"/>
      <c r="M30" s="1449">
        <v>23.7</v>
      </c>
      <c r="N30" s="1449"/>
      <c r="O30" s="1092"/>
      <c r="P30" s="1079"/>
    </row>
    <row r="31" spans="1:18" ht="12" customHeight="1" x14ac:dyDescent="0.2">
      <c r="A31" s="1079"/>
      <c r="B31" s="1097"/>
      <c r="C31" s="789"/>
      <c r="D31" s="1263" t="s">
        <v>71</v>
      </c>
      <c r="E31" s="1463">
        <v>20.399999999999999</v>
      </c>
      <c r="F31" s="1463"/>
      <c r="G31" s="1463">
        <v>21.3</v>
      </c>
      <c r="H31" s="1463"/>
      <c r="I31" s="1463">
        <v>23</v>
      </c>
      <c r="J31" s="1463"/>
      <c r="K31" s="1463">
        <v>21.3</v>
      </c>
      <c r="L31" s="1463"/>
      <c r="M31" s="1449">
        <v>22.1</v>
      </c>
      <c r="N31" s="1449"/>
      <c r="O31" s="1092"/>
      <c r="P31" s="1079"/>
    </row>
    <row r="32" spans="1:18" s="1106" customFormat="1" ht="14.25" customHeight="1" x14ac:dyDescent="0.2">
      <c r="A32" s="1104"/>
      <c r="B32" s="1466" t="s">
        <v>174</v>
      </c>
      <c r="C32" s="1466"/>
      <c r="D32" s="1466"/>
      <c r="E32" s="1467">
        <v>48.6</v>
      </c>
      <c r="F32" s="1467"/>
      <c r="G32" s="1467">
        <v>50.4</v>
      </c>
      <c r="H32" s="1467"/>
      <c r="I32" s="1467">
        <v>50.2</v>
      </c>
      <c r="J32" s="1467"/>
      <c r="K32" s="1467">
        <v>50.4</v>
      </c>
      <c r="L32" s="1467"/>
      <c r="M32" s="1468">
        <v>50</v>
      </c>
      <c r="N32" s="1468"/>
      <c r="O32" s="1105"/>
      <c r="P32" s="1104"/>
    </row>
    <row r="33" spans="1:16" ht="12" customHeight="1" x14ac:dyDescent="0.2">
      <c r="A33" s="1079"/>
      <c r="B33" s="1097"/>
      <c r="C33" s="789"/>
      <c r="D33" s="1263" t="s">
        <v>72</v>
      </c>
      <c r="E33" s="1463">
        <v>54.6</v>
      </c>
      <c r="F33" s="1463"/>
      <c r="G33" s="1463">
        <v>56.6</v>
      </c>
      <c r="H33" s="1463"/>
      <c r="I33" s="1463">
        <v>56</v>
      </c>
      <c r="J33" s="1463"/>
      <c r="K33" s="1463">
        <v>56.6</v>
      </c>
      <c r="L33" s="1463"/>
      <c r="M33" s="1449">
        <v>55.1</v>
      </c>
      <c r="N33" s="1449"/>
      <c r="O33" s="1092"/>
      <c r="P33" s="1079"/>
    </row>
    <row r="34" spans="1:16" ht="12" customHeight="1" x14ac:dyDescent="0.2">
      <c r="A34" s="1079"/>
      <c r="B34" s="1097"/>
      <c r="C34" s="789"/>
      <c r="D34" s="1263" t="s">
        <v>71</v>
      </c>
      <c r="E34" s="1463">
        <v>43.2</v>
      </c>
      <c r="F34" s="1463"/>
      <c r="G34" s="1463">
        <v>44.9</v>
      </c>
      <c r="H34" s="1463"/>
      <c r="I34" s="1463">
        <v>45.2</v>
      </c>
      <c r="J34" s="1463"/>
      <c r="K34" s="1463">
        <v>44.9</v>
      </c>
      <c r="L34" s="1463"/>
      <c r="M34" s="1449">
        <v>45.5</v>
      </c>
      <c r="N34" s="1449"/>
      <c r="O34" s="1092"/>
      <c r="P34" s="1079"/>
    </row>
    <row r="35" spans="1:16" ht="17.25" customHeight="1" x14ac:dyDescent="0.2">
      <c r="A35" s="1079"/>
      <c r="B35" s="1097"/>
      <c r="C35" s="1464" t="s">
        <v>175</v>
      </c>
      <c r="D35" s="1464"/>
      <c r="E35" s="1465"/>
      <c r="F35" s="1465"/>
      <c r="G35" s="1465"/>
      <c r="H35" s="1465"/>
      <c r="I35" s="1465"/>
      <c r="J35" s="1465"/>
      <c r="K35" s="1465"/>
      <c r="L35" s="1465"/>
      <c r="M35" s="1462"/>
      <c r="N35" s="1462"/>
      <c r="O35" s="1092"/>
      <c r="P35" s="1079"/>
    </row>
    <row r="36" spans="1:16" ht="12" customHeight="1" x14ac:dyDescent="0.2">
      <c r="A36" s="1079"/>
      <c r="B36" s="1097"/>
      <c r="C36" s="1459" t="s">
        <v>173</v>
      </c>
      <c r="D36" s="1459"/>
      <c r="E36" s="1460">
        <f>+E28-E27</f>
        <v>-5.8999999999999986</v>
      </c>
      <c r="F36" s="1460"/>
      <c r="G36" s="1460">
        <f>+G28-G27</f>
        <v>-5</v>
      </c>
      <c r="H36" s="1460"/>
      <c r="I36" s="1460">
        <f>+I28-I27</f>
        <v>-5.9000000000000057</v>
      </c>
      <c r="J36" s="1460"/>
      <c r="K36" s="1460">
        <f>+K28-K27</f>
        <v>-6.2000000000000028</v>
      </c>
      <c r="L36" s="1460"/>
      <c r="M36" s="1461">
        <f>+M28-M27</f>
        <v>-5.0999999999999943</v>
      </c>
      <c r="N36" s="1461"/>
      <c r="O36" s="1092"/>
      <c r="P36" s="1079"/>
    </row>
    <row r="37" spans="1:16" ht="12" customHeight="1" x14ac:dyDescent="0.2">
      <c r="A37" s="1079"/>
      <c r="B37" s="1097"/>
      <c r="C37" s="1459" t="s">
        <v>158</v>
      </c>
      <c r="D37" s="1459"/>
      <c r="E37" s="1460">
        <f>+E31-E30</f>
        <v>-3</v>
      </c>
      <c r="F37" s="1460"/>
      <c r="G37" s="1460">
        <f>+G31-G30</f>
        <v>-2.0999999999999979</v>
      </c>
      <c r="H37" s="1460"/>
      <c r="I37" s="1460">
        <f>+I31-I30</f>
        <v>-2.3000000000000007</v>
      </c>
      <c r="J37" s="1460"/>
      <c r="K37" s="1460">
        <f>+K31-K30</f>
        <v>-3</v>
      </c>
      <c r="L37" s="1460"/>
      <c r="M37" s="1461">
        <f>+M31-M30</f>
        <v>-1.5999999999999979</v>
      </c>
      <c r="N37" s="1461"/>
      <c r="O37" s="1092"/>
      <c r="P37" s="1079"/>
    </row>
    <row r="38" spans="1:16" ht="12" customHeight="1" x14ac:dyDescent="0.2">
      <c r="A38" s="1079"/>
      <c r="B38" s="1097"/>
      <c r="C38" s="1459" t="s">
        <v>174</v>
      </c>
      <c r="D38" s="1459"/>
      <c r="E38" s="1460">
        <f>+E34-E33</f>
        <v>-11.399999999999999</v>
      </c>
      <c r="F38" s="1460"/>
      <c r="G38" s="1460">
        <f>+G34-G33</f>
        <v>-11.700000000000003</v>
      </c>
      <c r="H38" s="1460"/>
      <c r="I38" s="1460">
        <f>+I34-I33</f>
        <v>-10.799999999999997</v>
      </c>
      <c r="J38" s="1460"/>
      <c r="K38" s="1460">
        <f>+K34-K33</f>
        <v>-11.700000000000003</v>
      </c>
      <c r="L38" s="1460"/>
      <c r="M38" s="1461">
        <f>+M34-M33</f>
        <v>-9.6000000000000014</v>
      </c>
      <c r="N38" s="1461"/>
      <c r="O38" s="1092"/>
      <c r="P38" s="1079"/>
    </row>
    <row r="39" spans="1:16" ht="12.75" customHeight="1" thickBot="1" x14ac:dyDescent="0.25">
      <c r="A39" s="1079"/>
      <c r="B39" s="1097"/>
      <c r="C39" s="1263"/>
      <c r="D39" s="1263"/>
      <c r="E39" s="1107"/>
      <c r="F39" s="1107"/>
      <c r="G39" s="1107"/>
      <c r="H39" s="1107"/>
      <c r="I39" s="1107"/>
      <c r="J39" s="1107"/>
      <c r="K39" s="1107"/>
      <c r="L39" s="1107"/>
      <c r="M39" s="1108"/>
      <c r="N39" s="1108"/>
      <c r="O39" s="1092"/>
      <c r="P39" s="1079"/>
    </row>
    <row r="40" spans="1:16" s="1102" customFormat="1" ht="13.5" customHeight="1" thickBot="1" x14ac:dyDescent="0.25">
      <c r="A40" s="1099"/>
      <c r="B40" s="1098"/>
      <c r="C40" s="1455" t="s">
        <v>505</v>
      </c>
      <c r="D40" s="1456"/>
      <c r="E40" s="1456"/>
      <c r="F40" s="1456"/>
      <c r="G40" s="1456"/>
      <c r="H40" s="1456"/>
      <c r="I40" s="1456"/>
      <c r="J40" s="1456"/>
      <c r="K40" s="1456"/>
      <c r="L40" s="1456"/>
      <c r="M40" s="1456"/>
      <c r="N40" s="1457"/>
      <c r="O40" s="1101"/>
      <c r="P40" s="1099"/>
    </row>
    <row r="41" spans="1:16" s="1102" customFormat="1" ht="3.75" customHeight="1" x14ac:dyDescent="0.2">
      <c r="A41" s="1099"/>
      <c r="B41" s="1098"/>
      <c r="C41" s="1445" t="s">
        <v>161</v>
      </c>
      <c r="D41" s="1446"/>
      <c r="E41" s="1088"/>
      <c r="F41" s="1088"/>
      <c r="G41" s="1088"/>
      <c r="H41" s="1088"/>
      <c r="I41" s="1088"/>
      <c r="J41" s="1088"/>
      <c r="K41" s="1088"/>
      <c r="L41" s="1088"/>
      <c r="M41" s="1088"/>
      <c r="N41" s="1088"/>
      <c r="O41" s="1101"/>
      <c r="P41" s="1099"/>
    </row>
    <row r="42" spans="1:16" s="1102" customFormat="1" ht="12.75" customHeight="1" x14ac:dyDescent="0.2">
      <c r="A42" s="1099"/>
      <c r="B42" s="1098"/>
      <c r="C42" s="1446"/>
      <c r="D42" s="1446"/>
      <c r="E42" s="1072" t="s">
        <v>34</v>
      </c>
      <c r="F42" s="1073" t="s">
        <v>34</v>
      </c>
      <c r="G42" s="1072" t="s">
        <v>34</v>
      </c>
      <c r="H42" s="1073" t="s">
        <v>619</v>
      </c>
      <c r="I42" s="1074"/>
      <c r="J42" s="1073" t="s">
        <v>34</v>
      </c>
      <c r="K42" s="1075" t="s">
        <v>34</v>
      </c>
      <c r="L42" s="1076" t="s">
        <v>34</v>
      </c>
      <c r="M42" s="1076" t="s">
        <v>620</v>
      </c>
      <c r="N42" s="1077"/>
      <c r="O42" s="1101"/>
      <c r="P42" s="1099"/>
    </row>
    <row r="43" spans="1:16" s="1102" customFormat="1" ht="12.75" customHeight="1" x14ac:dyDescent="0.2">
      <c r="A43" s="1099"/>
      <c r="B43" s="1098"/>
      <c r="C43" s="1110"/>
      <c r="D43" s="1110"/>
      <c r="E43" s="1448" t="str">
        <f>+E7</f>
        <v>1.º trimestre</v>
      </c>
      <c r="F43" s="1448"/>
      <c r="G43" s="1448" t="str">
        <f>+G7</f>
        <v>2.º trimestre</v>
      </c>
      <c r="H43" s="1448"/>
      <c r="I43" s="1448" t="str">
        <f>+I7</f>
        <v>3.º trimestre</v>
      </c>
      <c r="J43" s="1448"/>
      <c r="K43" s="1448" t="str">
        <f>+K7</f>
        <v>4.º trimestre</v>
      </c>
      <c r="L43" s="1448"/>
      <c r="M43" s="1448" t="str">
        <f>+M7</f>
        <v>1.º trimestre</v>
      </c>
      <c r="N43" s="1448"/>
      <c r="O43" s="1101"/>
      <c r="P43" s="1099"/>
    </row>
    <row r="44" spans="1:16" s="1102" customFormat="1" ht="12.75" customHeight="1" x14ac:dyDescent="0.2">
      <c r="A44" s="1099"/>
      <c r="B44" s="1098"/>
      <c r="C44" s="1110"/>
      <c r="D44" s="1110"/>
      <c r="E44" s="798" t="s">
        <v>162</v>
      </c>
      <c r="F44" s="798" t="s">
        <v>107</v>
      </c>
      <c r="G44" s="798" t="s">
        <v>162</v>
      </c>
      <c r="H44" s="798" t="s">
        <v>107</v>
      </c>
      <c r="I44" s="799" t="s">
        <v>162</v>
      </c>
      <c r="J44" s="799" t="s">
        <v>107</v>
      </c>
      <c r="K44" s="799" t="s">
        <v>162</v>
      </c>
      <c r="L44" s="799" t="s">
        <v>107</v>
      </c>
      <c r="M44" s="799" t="s">
        <v>162</v>
      </c>
      <c r="N44" s="799" t="s">
        <v>107</v>
      </c>
      <c r="O44" s="1101"/>
      <c r="P44" s="1099"/>
    </row>
    <row r="45" spans="1:16" s="1102" customFormat="1" ht="15" customHeight="1" x14ac:dyDescent="0.2">
      <c r="A45" s="1099"/>
      <c r="B45" s="1278"/>
      <c r="C45" s="1440" t="s">
        <v>13</v>
      </c>
      <c r="D45" s="1440"/>
      <c r="E45" s="1271">
        <v>4477.1000000000004</v>
      </c>
      <c r="F45" s="1279">
        <f>+E45/E45*100</f>
        <v>100</v>
      </c>
      <c r="G45" s="1271">
        <v>4580.8</v>
      </c>
      <c r="H45" s="1279">
        <f>+G45/G45*100</f>
        <v>100</v>
      </c>
      <c r="I45" s="1271">
        <v>4575.3</v>
      </c>
      <c r="J45" s="1279">
        <f>+I45/I45*100</f>
        <v>100</v>
      </c>
      <c r="K45" s="1271">
        <v>4561.5</v>
      </c>
      <c r="L45" s="1279">
        <f>+K45/K45*100</f>
        <v>100</v>
      </c>
      <c r="M45" s="1252">
        <v>4513.3</v>
      </c>
      <c r="N45" s="1280">
        <f>+M45/M45*100</f>
        <v>100</v>
      </c>
      <c r="O45" s="1101"/>
      <c r="P45" s="1099"/>
    </row>
    <row r="46" spans="1:16" s="1102" customFormat="1" ht="12.75" customHeight="1" x14ac:dyDescent="0.2">
      <c r="A46" s="1099"/>
      <c r="B46" s="1098"/>
      <c r="C46" s="790"/>
      <c r="D46" s="1263" t="s">
        <v>72</v>
      </c>
      <c r="E46" s="1272">
        <v>2301.1</v>
      </c>
      <c r="F46" s="1281">
        <f>+E46/E45*100</f>
        <v>51.397109736213167</v>
      </c>
      <c r="G46" s="1272">
        <v>2335.5</v>
      </c>
      <c r="H46" s="1281">
        <f>+G46/G45*100</f>
        <v>50.984544184421935</v>
      </c>
      <c r="I46" s="1272">
        <v>2348.6999999999998</v>
      </c>
      <c r="J46" s="1281">
        <f>+I46/I45*100</f>
        <v>51.334338731886433</v>
      </c>
      <c r="K46" s="1272">
        <v>2352</v>
      </c>
      <c r="L46" s="1281">
        <f>+K46/K45*100</f>
        <v>51.561986188753693</v>
      </c>
      <c r="M46" s="1254">
        <v>2303.9</v>
      </c>
      <c r="N46" s="1282">
        <f>+M46/M45*100</f>
        <v>51.046905811712051</v>
      </c>
      <c r="O46" s="1101"/>
      <c r="P46" s="1099"/>
    </row>
    <row r="47" spans="1:16" s="1102" customFormat="1" ht="12.75" customHeight="1" x14ac:dyDescent="0.2">
      <c r="A47" s="1099"/>
      <c r="B47" s="1098"/>
      <c r="C47" s="790"/>
      <c r="D47" s="1263" t="s">
        <v>71</v>
      </c>
      <c r="E47" s="1272">
        <v>2176</v>
      </c>
      <c r="F47" s="1281">
        <f>+E47/E45*100</f>
        <v>48.602890263786826</v>
      </c>
      <c r="G47" s="1272">
        <v>2245.3000000000002</v>
      </c>
      <c r="H47" s="1281">
        <f>+G47/G45*100</f>
        <v>49.015455815578065</v>
      </c>
      <c r="I47" s="1272">
        <v>2226.6999999999998</v>
      </c>
      <c r="J47" s="1281">
        <f>+I47/I45*100</f>
        <v>48.667846917142036</v>
      </c>
      <c r="K47" s="1272">
        <v>2209.5</v>
      </c>
      <c r="L47" s="1281">
        <f>+K47/K45*100</f>
        <v>48.4380138112463</v>
      </c>
      <c r="M47" s="1254">
        <v>2209.4</v>
      </c>
      <c r="N47" s="1282">
        <f>+M47/M45*100</f>
        <v>48.953094188287949</v>
      </c>
      <c r="O47" s="1101"/>
      <c r="P47" s="1099"/>
    </row>
    <row r="48" spans="1:16" s="1102" customFormat="1" ht="14.25" customHeight="1" x14ac:dyDescent="0.2">
      <c r="A48" s="1099"/>
      <c r="B48" s="1098"/>
      <c r="C48" s="786" t="s">
        <v>158</v>
      </c>
      <c r="D48" s="792"/>
      <c r="E48" s="1273">
        <v>242</v>
      </c>
      <c r="F48" s="1283">
        <f>+E48/E$45*100</f>
        <v>5.4052846708807039</v>
      </c>
      <c r="G48" s="1273">
        <v>246.5</v>
      </c>
      <c r="H48" s="1283">
        <f>+G48/G$45*100</f>
        <v>5.3811561299336352</v>
      </c>
      <c r="I48" s="1273">
        <v>266.10000000000002</v>
      </c>
      <c r="J48" s="1283">
        <f>+I48/I$45*100</f>
        <v>5.8160120647826368</v>
      </c>
      <c r="K48" s="1273">
        <v>251.2</v>
      </c>
      <c r="L48" s="1283">
        <f>+K48/K$45*100</f>
        <v>5.5069604296832182</v>
      </c>
      <c r="M48" s="1253">
        <v>252.4</v>
      </c>
      <c r="N48" s="1284">
        <f>+M48/M$45*100</f>
        <v>5.592360357166597</v>
      </c>
      <c r="O48" s="1101"/>
      <c r="P48" s="1099"/>
    </row>
    <row r="49" spans="1:16" s="1102" customFormat="1" ht="12.75" customHeight="1" x14ac:dyDescent="0.2">
      <c r="A49" s="1099"/>
      <c r="B49" s="1098"/>
      <c r="C49" s="789"/>
      <c r="D49" s="1285" t="s">
        <v>72</v>
      </c>
      <c r="E49" s="1272">
        <v>131</v>
      </c>
      <c r="F49" s="1281">
        <f>+E49/E48*100</f>
        <v>54.132231404958674</v>
      </c>
      <c r="G49" s="1272">
        <v>130.9</v>
      </c>
      <c r="H49" s="1281">
        <f>+G49/G48*100</f>
        <v>53.103448275862078</v>
      </c>
      <c r="I49" s="1272">
        <v>141.5</v>
      </c>
      <c r="J49" s="1281">
        <f>+I49/I48*100</f>
        <v>53.175497933107849</v>
      </c>
      <c r="K49" s="1272">
        <v>135.5</v>
      </c>
      <c r="L49" s="1281">
        <f>+K49/K48*100</f>
        <v>53.941082802547768</v>
      </c>
      <c r="M49" s="1254">
        <v>132.6</v>
      </c>
      <c r="N49" s="1282">
        <f>+M49/M48*100</f>
        <v>52.535657686212353</v>
      </c>
      <c r="O49" s="1101"/>
      <c r="P49" s="1099"/>
    </row>
    <row r="50" spans="1:16" s="1102" customFormat="1" ht="12.75" customHeight="1" x14ac:dyDescent="0.2">
      <c r="A50" s="1099"/>
      <c r="B50" s="1098"/>
      <c r="C50" s="789"/>
      <c r="D50" s="1285" t="s">
        <v>71</v>
      </c>
      <c r="E50" s="1272">
        <v>111</v>
      </c>
      <c r="F50" s="1281">
        <f>+E50/E48*100</f>
        <v>45.867768595041326</v>
      </c>
      <c r="G50" s="1272">
        <v>115.6</v>
      </c>
      <c r="H50" s="1281">
        <f>+G50/G48*100</f>
        <v>46.896551724137929</v>
      </c>
      <c r="I50" s="1272">
        <v>124.6</v>
      </c>
      <c r="J50" s="1281">
        <f>+I50/I48*100</f>
        <v>46.824502066892137</v>
      </c>
      <c r="K50" s="1272">
        <v>115.7</v>
      </c>
      <c r="L50" s="1281">
        <f>+K50/K48*100</f>
        <v>46.058917197452232</v>
      </c>
      <c r="M50" s="1254">
        <v>119.8</v>
      </c>
      <c r="N50" s="1282">
        <f>+M50/M48*100</f>
        <v>47.46434231378764</v>
      </c>
      <c r="O50" s="1101"/>
      <c r="P50" s="1099"/>
    </row>
    <row r="51" spans="1:16" s="1102" customFormat="1" ht="14.25" customHeight="1" x14ac:dyDescent="0.2">
      <c r="A51" s="1099"/>
      <c r="B51" s="1098"/>
      <c r="C51" s="786" t="s">
        <v>502</v>
      </c>
      <c r="D51" s="792"/>
      <c r="E51" s="1273">
        <v>940.9</v>
      </c>
      <c r="F51" s="1283">
        <f>+E51/E$45*100</f>
        <v>21.015836143932454</v>
      </c>
      <c r="G51" s="1273">
        <v>951.9</v>
      </c>
      <c r="H51" s="1283">
        <f>+G51/G$45*100</f>
        <v>20.780213063220394</v>
      </c>
      <c r="I51" s="1273">
        <v>943.4</v>
      </c>
      <c r="J51" s="1283">
        <f>+I51/I$45*100</f>
        <v>20.619412934670951</v>
      </c>
      <c r="K51" s="1273">
        <v>932</v>
      </c>
      <c r="L51" s="1283">
        <f>+K51/K$45*100</f>
        <v>20.431875479557164</v>
      </c>
      <c r="M51" s="1253">
        <v>919.5</v>
      </c>
      <c r="N51" s="1284">
        <f>+M51/M$45*100</f>
        <v>20.373119446967848</v>
      </c>
      <c r="O51" s="1286"/>
      <c r="P51" s="1099"/>
    </row>
    <row r="52" spans="1:16" s="1102" customFormat="1" ht="12.75" customHeight="1" x14ac:dyDescent="0.2">
      <c r="A52" s="1099"/>
      <c r="B52" s="1098"/>
      <c r="C52" s="789"/>
      <c r="D52" s="1285" t="s">
        <v>72</v>
      </c>
      <c r="E52" s="1272">
        <v>466.7</v>
      </c>
      <c r="F52" s="1281">
        <f>+E52/E51*100</f>
        <v>49.601445424593479</v>
      </c>
      <c r="G52" s="1272">
        <v>464.8</v>
      </c>
      <c r="H52" s="1281">
        <f>+G52/G51*100</f>
        <v>48.82865847252863</v>
      </c>
      <c r="I52" s="1272">
        <v>467.1</v>
      </c>
      <c r="J52" s="1281">
        <f>+I52/I51*100</f>
        <v>49.512401950392203</v>
      </c>
      <c r="K52" s="1272">
        <v>461.2</v>
      </c>
      <c r="L52" s="1281">
        <f>+K52/K51*100</f>
        <v>49.484978540772531</v>
      </c>
      <c r="M52" s="1254">
        <v>457</v>
      </c>
      <c r="N52" s="1282">
        <f>+M52/M51*100</f>
        <v>49.700924415443176</v>
      </c>
      <c r="O52" s="1101"/>
      <c r="P52" s="1099"/>
    </row>
    <row r="53" spans="1:16" s="1102" customFormat="1" ht="12.75" customHeight="1" x14ac:dyDescent="0.2">
      <c r="A53" s="1099"/>
      <c r="B53" s="1098"/>
      <c r="C53" s="789"/>
      <c r="D53" s="1285" t="s">
        <v>71</v>
      </c>
      <c r="E53" s="1272">
        <v>474.2</v>
      </c>
      <c r="F53" s="1281">
        <f>+E53/E51*100</f>
        <v>50.398554575406528</v>
      </c>
      <c r="G53" s="1272">
        <v>487.1</v>
      </c>
      <c r="H53" s="1281">
        <f>+G53/G51*100</f>
        <v>51.171341527471384</v>
      </c>
      <c r="I53" s="1272">
        <v>476.3</v>
      </c>
      <c r="J53" s="1281">
        <f>+I53/I51*100</f>
        <v>50.487598049607804</v>
      </c>
      <c r="K53" s="1272">
        <v>470.8</v>
      </c>
      <c r="L53" s="1281">
        <f>+K53/K51*100</f>
        <v>50.515021459227469</v>
      </c>
      <c r="M53" s="1254">
        <v>462.6</v>
      </c>
      <c r="N53" s="1282">
        <f>+M53/M51*100</f>
        <v>50.309951060358891</v>
      </c>
      <c r="O53" s="1101"/>
      <c r="P53" s="1099"/>
    </row>
    <row r="54" spans="1:16" s="1102" customFormat="1" ht="14.25" customHeight="1" x14ac:dyDescent="0.2">
      <c r="A54" s="1099"/>
      <c r="B54" s="1098"/>
      <c r="C54" s="786" t="s">
        <v>503</v>
      </c>
      <c r="D54" s="792"/>
      <c r="E54" s="1273">
        <v>1278.4000000000001</v>
      </c>
      <c r="F54" s="1283">
        <f>+E54/E$45*100</f>
        <v>28.55419802997476</v>
      </c>
      <c r="G54" s="1273">
        <v>1301.9000000000001</v>
      </c>
      <c r="H54" s="1283">
        <f>+G54/G$45*100</f>
        <v>28.420799860286415</v>
      </c>
      <c r="I54" s="1273">
        <v>1297.5999999999999</v>
      </c>
      <c r="J54" s="1283">
        <f>+I54/I$45*100</f>
        <v>28.360981793543587</v>
      </c>
      <c r="K54" s="1273">
        <v>1305.5999999999999</v>
      </c>
      <c r="L54" s="1283">
        <f>+K54/K$45*100</f>
        <v>28.622163761920422</v>
      </c>
      <c r="M54" s="1253">
        <v>1296</v>
      </c>
      <c r="N54" s="1284">
        <f>+M54/M$45*100</f>
        <v>28.715130835530545</v>
      </c>
      <c r="O54" s="1101"/>
      <c r="P54" s="1099"/>
    </row>
    <row r="55" spans="1:16" s="1102" customFormat="1" ht="12.75" customHeight="1" x14ac:dyDescent="0.2">
      <c r="A55" s="1099"/>
      <c r="B55" s="1098"/>
      <c r="C55" s="789"/>
      <c r="D55" s="1285" t="s">
        <v>72</v>
      </c>
      <c r="E55" s="1272">
        <v>637.9</v>
      </c>
      <c r="F55" s="1281">
        <f>+E55/E54*100</f>
        <v>49.898310387984971</v>
      </c>
      <c r="G55" s="1272">
        <v>646.70000000000005</v>
      </c>
      <c r="H55" s="1281">
        <f>+G55/G54*100</f>
        <v>49.673554036408326</v>
      </c>
      <c r="I55" s="1272">
        <v>649.70000000000005</v>
      </c>
      <c r="J55" s="1281">
        <f>+I55/I54*100</f>
        <v>50.069358816276207</v>
      </c>
      <c r="K55" s="1272">
        <v>649.29999999999995</v>
      </c>
      <c r="L55" s="1281">
        <f>+K55/K54*100</f>
        <v>49.731924019607845</v>
      </c>
      <c r="M55" s="1254">
        <v>642.1</v>
      </c>
      <c r="N55" s="1282">
        <f>+M55/M54*100</f>
        <v>49.54475308641976</v>
      </c>
      <c r="O55" s="1101"/>
      <c r="P55" s="1099"/>
    </row>
    <row r="56" spans="1:16" s="1102" customFormat="1" ht="12.75" customHeight="1" x14ac:dyDescent="0.2">
      <c r="A56" s="1099"/>
      <c r="B56" s="1098"/>
      <c r="C56" s="789"/>
      <c r="D56" s="1285" t="s">
        <v>71</v>
      </c>
      <c r="E56" s="1272">
        <v>640.4</v>
      </c>
      <c r="F56" s="1281">
        <f>+E56/E54*100</f>
        <v>50.093867334167705</v>
      </c>
      <c r="G56" s="1272">
        <v>655.20000000000005</v>
      </c>
      <c r="H56" s="1281">
        <f>+G56/G54*100</f>
        <v>50.326445963591674</v>
      </c>
      <c r="I56" s="1272">
        <v>648</v>
      </c>
      <c r="J56" s="1281">
        <f>+I56/I54*100</f>
        <v>49.9383477188656</v>
      </c>
      <c r="K56" s="1272">
        <v>656.4</v>
      </c>
      <c r="L56" s="1281">
        <f>+K56/K54*100</f>
        <v>50.275735294117652</v>
      </c>
      <c r="M56" s="1254">
        <v>653.9</v>
      </c>
      <c r="N56" s="1282">
        <f>+M56/M54*100</f>
        <v>50.45524691358024</v>
      </c>
      <c r="O56" s="1101"/>
      <c r="P56" s="1099"/>
    </row>
    <row r="57" spans="1:16" s="1102" customFormat="1" ht="14.25" customHeight="1" x14ac:dyDescent="0.2">
      <c r="A57" s="1099"/>
      <c r="B57" s="1098"/>
      <c r="C57" s="786" t="s">
        <v>504</v>
      </c>
      <c r="D57" s="792"/>
      <c r="E57" s="1273">
        <v>1785</v>
      </c>
      <c r="F57" s="1283">
        <f>+E57/E$45*100</f>
        <v>39.869558419512629</v>
      </c>
      <c r="G57" s="1273">
        <v>1835.2</v>
      </c>
      <c r="H57" s="1283">
        <f>+G57/G$45*100</f>
        <v>40.062871114215859</v>
      </c>
      <c r="I57" s="1273">
        <v>1828.6</v>
      </c>
      <c r="J57" s="1283">
        <f>+I57/I$45*100</f>
        <v>39.966778134767118</v>
      </c>
      <c r="K57" s="1273">
        <v>1829.9</v>
      </c>
      <c r="L57" s="1283">
        <f>+K57/K$45*100</f>
        <v>40.1161898498301</v>
      </c>
      <c r="M57" s="1253">
        <v>1830.3</v>
      </c>
      <c r="N57" s="1284">
        <f>+M57/M$45*100</f>
        <v>40.553475284160143</v>
      </c>
      <c r="O57" s="1101"/>
      <c r="P57" s="1099"/>
    </row>
    <row r="58" spans="1:16" s="1102" customFormat="1" ht="12.75" customHeight="1" x14ac:dyDescent="0.2">
      <c r="A58" s="1099"/>
      <c r="B58" s="1098"/>
      <c r="C58" s="789"/>
      <c r="D58" s="1285" t="s">
        <v>72</v>
      </c>
      <c r="E58" s="1272">
        <v>920.3</v>
      </c>
      <c r="F58" s="1281">
        <f>+E58/E57*100</f>
        <v>51.55742296918767</v>
      </c>
      <c r="G58" s="1272">
        <v>939.9</v>
      </c>
      <c r="H58" s="1281">
        <f>+G58/G57*100</f>
        <v>51.215126416739324</v>
      </c>
      <c r="I58" s="1272">
        <v>939.1</v>
      </c>
      <c r="J58" s="1281">
        <f>+I58/I57*100</f>
        <v>51.356228808924861</v>
      </c>
      <c r="K58" s="1272">
        <v>945.8</v>
      </c>
      <c r="L58" s="1281">
        <f>+K58/K57*100</f>
        <v>51.685884474561448</v>
      </c>
      <c r="M58" s="1254">
        <v>933.6</v>
      </c>
      <c r="N58" s="1282">
        <f>+M58/M57*100</f>
        <v>51.008031470250778</v>
      </c>
      <c r="O58" s="1101"/>
      <c r="P58" s="1099"/>
    </row>
    <row r="59" spans="1:16" s="1102" customFormat="1" ht="12.75" customHeight="1" x14ac:dyDescent="0.2">
      <c r="A59" s="1099"/>
      <c r="B59" s="1098"/>
      <c r="C59" s="789"/>
      <c r="D59" s="1285" t="s">
        <v>71</v>
      </c>
      <c r="E59" s="1272">
        <v>864.7</v>
      </c>
      <c r="F59" s="1281">
        <f>+E59/E57*100</f>
        <v>48.44257703081233</v>
      </c>
      <c r="G59" s="1272">
        <v>895.3</v>
      </c>
      <c r="H59" s="1281">
        <f>+G59/G57*100</f>
        <v>48.784873583260676</v>
      </c>
      <c r="I59" s="1272">
        <v>889.6</v>
      </c>
      <c r="J59" s="1281">
        <f>+I59/I57*100</f>
        <v>48.649239855627258</v>
      </c>
      <c r="K59" s="1272">
        <v>884.2</v>
      </c>
      <c r="L59" s="1281">
        <f>+K59/K57*100</f>
        <v>48.319580304934696</v>
      </c>
      <c r="M59" s="1254">
        <v>896.7</v>
      </c>
      <c r="N59" s="1282">
        <f>+M59/M57*100</f>
        <v>48.991968529749222</v>
      </c>
      <c r="O59" s="1101"/>
      <c r="P59" s="1099"/>
    </row>
    <row r="60" spans="1:16" s="1102" customFormat="1" ht="14.25" customHeight="1" x14ac:dyDescent="0.2">
      <c r="A60" s="1099"/>
      <c r="B60" s="1098"/>
      <c r="C60" s="786" t="s">
        <v>506</v>
      </c>
      <c r="D60" s="792"/>
      <c r="E60" s="1273">
        <v>230.9</v>
      </c>
      <c r="F60" s="1283">
        <f>+E60/E$45*100</f>
        <v>5.1573563244064236</v>
      </c>
      <c r="G60" s="1273">
        <v>245.3</v>
      </c>
      <c r="H60" s="1283">
        <f>+G60/G$45*100</f>
        <v>5.3549598323436953</v>
      </c>
      <c r="I60" s="1273">
        <v>239.5</v>
      </c>
      <c r="J60" s="1283">
        <f>+I60/I$45*100</f>
        <v>5.2346294232072212</v>
      </c>
      <c r="K60" s="1273">
        <v>242.8</v>
      </c>
      <c r="L60" s="1283">
        <f>+K60/K$45*100</f>
        <v>5.3228104790090986</v>
      </c>
      <c r="M60" s="1253">
        <v>215</v>
      </c>
      <c r="N60" s="1284">
        <f>+M60/M$45*100</f>
        <v>4.7636984024992799</v>
      </c>
      <c r="O60" s="1101"/>
      <c r="P60" s="1099"/>
    </row>
    <row r="61" spans="1:16" s="1102" customFormat="1" ht="12.75" customHeight="1" x14ac:dyDescent="0.2">
      <c r="A61" s="1099"/>
      <c r="B61" s="1098"/>
      <c r="C61" s="789"/>
      <c r="D61" s="1285" t="s">
        <v>72</v>
      </c>
      <c r="E61" s="1272">
        <v>145.19999999999999</v>
      </c>
      <c r="F61" s="1281">
        <f>+E61/E60*100</f>
        <v>62.884365526201812</v>
      </c>
      <c r="G61" s="1272">
        <v>153.30000000000001</v>
      </c>
      <c r="H61" s="1281">
        <f>+G61/G60*100</f>
        <v>62.49490419894007</v>
      </c>
      <c r="I61" s="1272">
        <v>151.30000000000001</v>
      </c>
      <c r="J61" s="1281">
        <f>+I61/I60*100</f>
        <v>63.17327766179541</v>
      </c>
      <c r="K61" s="1272">
        <v>160.30000000000001</v>
      </c>
      <c r="L61" s="1281">
        <f>+K61/K60*100</f>
        <v>66.021416803953869</v>
      </c>
      <c r="M61" s="1254">
        <v>138.6</v>
      </c>
      <c r="N61" s="1282">
        <f>+M61/M60*100</f>
        <v>64.465116279069761</v>
      </c>
      <c r="O61" s="1101"/>
      <c r="P61" s="1099"/>
    </row>
    <row r="62" spans="1:16" s="1102" customFormat="1" ht="12.75" customHeight="1" x14ac:dyDescent="0.2">
      <c r="A62" s="1099"/>
      <c r="B62" s="1098"/>
      <c r="C62" s="789"/>
      <c r="D62" s="1285" t="s">
        <v>71</v>
      </c>
      <c r="E62" s="1272">
        <v>85.7</v>
      </c>
      <c r="F62" s="1281">
        <f>+E62/E60*100</f>
        <v>37.115634473798181</v>
      </c>
      <c r="G62" s="1272">
        <v>92</v>
      </c>
      <c r="H62" s="1281">
        <f>+G62/G60*100</f>
        <v>37.505095801059923</v>
      </c>
      <c r="I62" s="1272">
        <v>88.2</v>
      </c>
      <c r="J62" s="1281">
        <f>+I62/I60*100</f>
        <v>36.82672233820459</v>
      </c>
      <c r="K62" s="1272">
        <v>82.5</v>
      </c>
      <c r="L62" s="1281">
        <f>+K62/K60*100</f>
        <v>33.978583196046124</v>
      </c>
      <c r="M62" s="1254">
        <v>76.400000000000006</v>
      </c>
      <c r="N62" s="1282">
        <f>+M62/M60*100</f>
        <v>35.534883720930232</v>
      </c>
      <c r="O62" s="1101"/>
      <c r="P62" s="1099"/>
    </row>
    <row r="63" spans="1:16" s="869" customFormat="1" ht="13.5" customHeight="1" x14ac:dyDescent="0.2">
      <c r="A63" s="902"/>
      <c r="B63" s="902"/>
      <c r="C63" s="903" t="s">
        <v>431</v>
      </c>
      <c r="D63" s="904"/>
      <c r="E63" s="905"/>
      <c r="F63" s="1078"/>
      <c r="G63" s="905"/>
      <c r="H63" s="1078"/>
      <c r="I63" s="905"/>
      <c r="J63" s="1078"/>
      <c r="K63" s="905"/>
      <c r="L63" s="1078"/>
      <c r="M63" s="905"/>
      <c r="N63" s="1078"/>
      <c r="O63" s="1101"/>
      <c r="P63" s="897"/>
    </row>
    <row r="64" spans="1:16" ht="13.5" customHeight="1" x14ac:dyDescent="0.2">
      <c r="A64" s="1079"/>
      <c r="B64" s="1067"/>
      <c r="C64" s="1113" t="s">
        <v>409</v>
      </c>
      <c r="D64" s="1109"/>
      <c r="E64" s="1114" t="s">
        <v>88</v>
      </c>
      <c r="F64" s="1003"/>
      <c r="G64" s="1115"/>
      <c r="H64" s="1115"/>
      <c r="I64" s="1107"/>
      <c r="J64" s="1116"/>
      <c r="K64" s="1117"/>
      <c r="L64" s="1107"/>
      <c r="M64" s="1118"/>
      <c r="N64" s="1118"/>
      <c r="O64" s="1101"/>
      <c r="P64" s="1079"/>
    </row>
    <row r="65" spans="1:16" s="1106" customFormat="1" ht="13.5" customHeight="1" x14ac:dyDescent="0.2">
      <c r="A65" s="1104"/>
      <c r="B65" s="1119"/>
      <c r="C65" s="1119"/>
      <c r="D65" s="1119"/>
      <c r="E65" s="1067"/>
      <c r="F65" s="1067"/>
      <c r="G65" s="1067"/>
      <c r="H65" s="1067"/>
      <c r="I65" s="1067"/>
      <c r="J65" s="1067"/>
      <c r="K65" s="1458">
        <v>42495</v>
      </c>
      <c r="L65" s="1458"/>
      <c r="M65" s="1458"/>
      <c r="N65" s="1458"/>
      <c r="O65" s="1120">
        <v>7</v>
      </c>
      <c r="P65" s="1079"/>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9"/>
  <sheetViews>
    <sheetView showRuler="0" zoomScaleNormal="100" workbookViewId="0"/>
  </sheetViews>
  <sheetFormatPr defaultRowHeight="12.75" x14ac:dyDescent="0.2"/>
  <cols>
    <col min="1" max="1" width="1" style="1071" customWidth="1"/>
    <col min="2" max="2" width="2.5703125" style="1071" customWidth="1"/>
    <col min="3" max="3" width="1" style="1071" customWidth="1"/>
    <col min="4" max="4" width="32.42578125" style="1071" customWidth="1"/>
    <col min="5" max="5" width="7.42578125" style="1071" customWidth="1"/>
    <col min="6" max="6" width="5.140625" style="1071" customWidth="1"/>
    <col min="7" max="7" width="7.42578125" style="1071" customWidth="1"/>
    <col min="8" max="8" width="5.140625" style="1071" customWidth="1"/>
    <col min="9" max="9" width="7.42578125" style="1071" customWidth="1"/>
    <col min="10" max="10" width="5.140625" style="1071" customWidth="1"/>
    <col min="11" max="11" width="7.42578125" style="1071" customWidth="1"/>
    <col min="12" max="12" width="5.140625" style="1071" customWidth="1"/>
    <col min="13" max="13" width="7.42578125" style="1071" customWidth="1"/>
    <col min="14" max="14" width="5.140625" style="1071" customWidth="1"/>
    <col min="15" max="15" width="2.5703125" style="1071" customWidth="1"/>
    <col min="16" max="16" width="1" style="1071" customWidth="1"/>
    <col min="17" max="16384" width="9.140625" style="1071"/>
  </cols>
  <sheetData>
    <row r="1" spans="1:18" ht="13.5" customHeight="1" x14ac:dyDescent="0.2">
      <c r="A1" s="1079"/>
      <c r="B1" s="1287"/>
      <c r="C1" s="1287"/>
      <c r="D1" s="1287"/>
      <c r="E1" s="1068"/>
      <c r="F1" s="1068"/>
      <c r="G1" s="1068"/>
      <c r="H1" s="1068"/>
      <c r="I1" s="1489" t="s">
        <v>323</v>
      </c>
      <c r="J1" s="1489"/>
      <c r="K1" s="1489"/>
      <c r="L1" s="1489"/>
      <c r="M1" s="1489"/>
      <c r="N1" s="1489"/>
      <c r="O1" s="1070"/>
      <c r="P1" s="1079"/>
    </row>
    <row r="2" spans="1:18" ht="6" customHeight="1" x14ac:dyDescent="0.2">
      <c r="A2" s="1079"/>
      <c r="B2" s="1121"/>
      <c r="C2" s="1124"/>
      <c r="D2" s="1124"/>
      <c r="E2" s="1125"/>
      <c r="F2" s="1125"/>
      <c r="G2" s="1125"/>
      <c r="H2" s="1125"/>
      <c r="I2" s="1067"/>
      <c r="J2" s="1067"/>
      <c r="K2" s="1067"/>
      <c r="L2" s="1067"/>
      <c r="M2" s="1067"/>
      <c r="N2" s="1262"/>
      <c r="O2" s="1067"/>
      <c r="P2" s="1079"/>
    </row>
    <row r="3" spans="1:18" ht="10.5" customHeight="1" thickBot="1" x14ac:dyDescent="0.25">
      <c r="A3" s="1079"/>
      <c r="B3" s="1122"/>
      <c r="C3" s="1123"/>
      <c r="D3" s="1124"/>
      <c r="E3" s="1125"/>
      <c r="F3" s="1125"/>
      <c r="G3" s="1125"/>
      <c r="H3" s="1125"/>
      <c r="I3" s="1067"/>
      <c r="J3" s="1067"/>
      <c r="K3" s="1067"/>
      <c r="L3" s="1067"/>
      <c r="M3" s="1450" t="s">
        <v>73</v>
      </c>
      <c r="N3" s="1450"/>
      <c r="O3" s="1067"/>
      <c r="P3" s="1079"/>
    </row>
    <row r="4" spans="1:18" s="1089" customFormat="1" ht="13.5" customHeight="1" thickBot="1" x14ac:dyDescent="0.25">
      <c r="A4" s="1087"/>
      <c r="B4" s="1126"/>
      <c r="C4" s="1479" t="s">
        <v>181</v>
      </c>
      <c r="D4" s="1480"/>
      <c r="E4" s="1480"/>
      <c r="F4" s="1480"/>
      <c r="G4" s="1480"/>
      <c r="H4" s="1480"/>
      <c r="I4" s="1480"/>
      <c r="J4" s="1480"/>
      <c r="K4" s="1480"/>
      <c r="L4" s="1480"/>
      <c r="M4" s="1480"/>
      <c r="N4" s="1481"/>
      <c r="O4" s="1067"/>
      <c r="P4" s="1087"/>
    </row>
    <row r="5" spans="1:18" ht="3" customHeight="1" x14ac:dyDescent="0.2">
      <c r="A5" s="1079"/>
      <c r="B5" s="1127"/>
      <c r="C5" s="1445" t="s">
        <v>157</v>
      </c>
      <c r="D5" s="1446"/>
      <c r="E5" s="1128"/>
      <c r="F5" s="1128"/>
      <c r="G5" s="1128"/>
      <c r="H5" s="1128"/>
      <c r="I5" s="1128"/>
      <c r="J5" s="1128"/>
      <c r="K5" s="1149"/>
      <c r="L5" s="1129"/>
      <c r="M5" s="1129"/>
      <c r="N5" s="1129"/>
      <c r="O5" s="1067"/>
      <c r="P5" s="1087"/>
    </row>
    <row r="6" spans="1:18" ht="12.75" customHeight="1" x14ac:dyDescent="0.2">
      <c r="A6" s="1079"/>
      <c r="B6" s="1127"/>
      <c r="C6" s="1447"/>
      <c r="D6" s="1447"/>
      <c r="E6" s="1072" t="s">
        <v>34</v>
      </c>
      <c r="F6" s="1073" t="s">
        <v>34</v>
      </c>
      <c r="G6" s="1072" t="s">
        <v>34</v>
      </c>
      <c r="H6" s="1073" t="s">
        <v>619</v>
      </c>
      <c r="I6" s="1074"/>
      <c r="J6" s="1073" t="s">
        <v>34</v>
      </c>
      <c r="K6" s="1075" t="s">
        <v>34</v>
      </c>
      <c r="L6" s="1076" t="s">
        <v>34</v>
      </c>
      <c r="M6" s="1076" t="s">
        <v>620</v>
      </c>
      <c r="N6" s="1077"/>
      <c r="O6" s="1067"/>
      <c r="P6" s="1087"/>
    </row>
    <row r="7" spans="1:18" x14ac:dyDescent="0.2">
      <c r="A7" s="1079"/>
      <c r="B7" s="1127"/>
      <c r="C7" s="1091"/>
      <c r="D7" s="1091"/>
      <c r="E7" s="1448" t="str">
        <f>+'6populacao1'!E7</f>
        <v>1.º trimestre</v>
      </c>
      <c r="F7" s="1448"/>
      <c r="G7" s="1448" t="str">
        <f>+'6populacao1'!G7</f>
        <v>2.º trimestre</v>
      </c>
      <c r="H7" s="1448"/>
      <c r="I7" s="1448" t="str">
        <f>+'6populacao1'!I7</f>
        <v>3.º trimestre</v>
      </c>
      <c r="J7" s="1448"/>
      <c r="K7" s="1448" t="str">
        <f>+'6populacao1'!K7</f>
        <v>4.º trimestre</v>
      </c>
      <c r="L7" s="1448"/>
      <c r="M7" s="1448" t="str">
        <f>+'6populacao1'!M7</f>
        <v>1.º trimestre</v>
      </c>
      <c r="N7" s="1448"/>
      <c r="O7" s="1067"/>
      <c r="P7" s="1087"/>
    </row>
    <row r="8" spans="1:18" s="1096" customFormat="1" ht="18.75" customHeight="1" x14ac:dyDescent="0.2">
      <c r="A8" s="1093"/>
      <c r="B8" s="1127"/>
      <c r="C8" s="1440" t="s">
        <v>182</v>
      </c>
      <c r="D8" s="1440"/>
      <c r="E8" s="1485">
        <v>712.9</v>
      </c>
      <c r="F8" s="1485"/>
      <c r="G8" s="1485">
        <v>620.4</v>
      </c>
      <c r="H8" s="1485"/>
      <c r="I8" s="1485">
        <v>618.79999999999995</v>
      </c>
      <c r="J8" s="1485"/>
      <c r="K8" s="1485">
        <v>633.9</v>
      </c>
      <c r="L8" s="1485"/>
      <c r="M8" s="1486">
        <v>640.20000000000005</v>
      </c>
      <c r="N8" s="1486"/>
      <c r="O8" s="1067"/>
      <c r="P8" s="1087"/>
      <c r="R8" s="1391"/>
    </row>
    <row r="9" spans="1:18" ht="13.5" customHeight="1" x14ac:dyDescent="0.2">
      <c r="A9" s="1079"/>
      <c r="B9" s="1127"/>
      <c r="C9" s="786" t="s">
        <v>72</v>
      </c>
      <c r="D9" s="1099"/>
      <c r="E9" s="1487">
        <v>346.8</v>
      </c>
      <c r="F9" s="1487"/>
      <c r="G9" s="1487">
        <v>318.8</v>
      </c>
      <c r="H9" s="1487"/>
      <c r="I9" s="1487">
        <v>305.3</v>
      </c>
      <c r="J9" s="1487"/>
      <c r="K9" s="1487">
        <v>321.10000000000002</v>
      </c>
      <c r="L9" s="1487"/>
      <c r="M9" s="1488">
        <v>326.10000000000002</v>
      </c>
      <c r="N9" s="1488"/>
      <c r="O9" s="1067"/>
      <c r="P9" s="1087"/>
      <c r="R9" s="1389"/>
    </row>
    <row r="10" spans="1:18" ht="13.5" customHeight="1" x14ac:dyDescent="0.2">
      <c r="A10" s="1079"/>
      <c r="B10" s="1127"/>
      <c r="C10" s="786" t="s">
        <v>71</v>
      </c>
      <c r="D10" s="1099"/>
      <c r="E10" s="1487">
        <v>366.1</v>
      </c>
      <c r="F10" s="1487"/>
      <c r="G10" s="1487">
        <v>301.60000000000002</v>
      </c>
      <c r="H10" s="1487"/>
      <c r="I10" s="1487">
        <v>313.5</v>
      </c>
      <c r="J10" s="1487"/>
      <c r="K10" s="1487">
        <v>312.8</v>
      </c>
      <c r="L10" s="1487"/>
      <c r="M10" s="1488">
        <v>314.10000000000002</v>
      </c>
      <c r="N10" s="1488"/>
      <c r="O10" s="1067"/>
      <c r="P10" s="1087"/>
    </row>
    <row r="11" spans="1:18" ht="19.5" customHeight="1" x14ac:dyDescent="0.2">
      <c r="A11" s="1079"/>
      <c r="B11" s="1127"/>
      <c r="C11" s="786" t="s">
        <v>158</v>
      </c>
      <c r="D11" s="1099"/>
      <c r="E11" s="1487">
        <v>127</v>
      </c>
      <c r="F11" s="1487"/>
      <c r="G11" s="1487">
        <v>104.7</v>
      </c>
      <c r="H11" s="1487"/>
      <c r="I11" s="1487">
        <v>118.3</v>
      </c>
      <c r="J11" s="1487"/>
      <c r="K11" s="1487">
        <v>122.3</v>
      </c>
      <c r="L11" s="1487"/>
      <c r="M11" s="1488">
        <v>113.5</v>
      </c>
      <c r="N11" s="1488"/>
      <c r="O11" s="1067"/>
      <c r="P11" s="1087"/>
    </row>
    <row r="12" spans="1:18" ht="13.5" customHeight="1" x14ac:dyDescent="0.2">
      <c r="A12" s="1079"/>
      <c r="B12" s="1127"/>
      <c r="C12" s="786" t="s">
        <v>159</v>
      </c>
      <c r="D12" s="1099"/>
      <c r="E12" s="1487">
        <v>327.7</v>
      </c>
      <c r="F12" s="1487"/>
      <c r="G12" s="1487">
        <v>281.10000000000002</v>
      </c>
      <c r="H12" s="1487"/>
      <c r="I12" s="1487">
        <v>270</v>
      </c>
      <c r="J12" s="1487"/>
      <c r="K12" s="1487">
        <v>277.10000000000002</v>
      </c>
      <c r="L12" s="1487"/>
      <c r="M12" s="1488">
        <v>293</v>
      </c>
      <c r="N12" s="1488"/>
      <c r="O12" s="1067"/>
      <c r="P12" s="1079"/>
    </row>
    <row r="13" spans="1:18" ht="13.5" customHeight="1" x14ac:dyDescent="0.2">
      <c r="A13" s="1079"/>
      <c r="B13" s="1127"/>
      <c r="C13" s="786" t="s">
        <v>160</v>
      </c>
      <c r="D13" s="1099"/>
      <c r="E13" s="1487">
        <v>258.2</v>
      </c>
      <c r="F13" s="1487"/>
      <c r="G13" s="1487">
        <v>234.6</v>
      </c>
      <c r="H13" s="1487"/>
      <c r="I13" s="1487">
        <v>230.5</v>
      </c>
      <c r="J13" s="1487"/>
      <c r="K13" s="1487">
        <v>234.5</v>
      </c>
      <c r="L13" s="1487"/>
      <c r="M13" s="1488">
        <v>233.6</v>
      </c>
      <c r="N13" s="1488"/>
      <c r="O13" s="1067"/>
      <c r="P13" s="1079"/>
    </row>
    <row r="14" spans="1:18" ht="19.5" customHeight="1" x14ac:dyDescent="0.2">
      <c r="A14" s="1079"/>
      <c r="B14" s="1127"/>
      <c r="C14" s="786" t="s">
        <v>183</v>
      </c>
      <c r="D14" s="1099"/>
      <c r="E14" s="1487">
        <v>77.400000000000006</v>
      </c>
      <c r="F14" s="1487"/>
      <c r="G14" s="1487">
        <v>70.7</v>
      </c>
      <c r="H14" s="1487"/>
      <c r="I14" s="1487">
        <v>82.1</v>
      </c>
      <c r="J14" s="1487"/>
      <c r="K14" s="1487">
        <v>91.1</v>
      </c>
      <c r="L14" s="1487"/>
      <c r="M14" s="1488">
        <v>74.099999999999994</v>
      </c>
      <c r="N14" s="1488"/>
      <c r="O14" s="1130"/>
      <c r="P14" s="1079"/>
    </row>
    <row r="15" spans="1:18" ht="13.5" customHeight="1" x14ac:dyDescent="0.2">
      <c r="A15" s="1079"/>
      <c r="B15" s="1127"/>
      <c r="C15" s="786" t="s">
        <v>184</v>
      </c>
      <c r="D15" s="1099"/>
      <c r="E15" s="1487">
        <v>635.5</v>
      </c>
      <c r="F15" s="1487"/>
      <c r="G15" s="1487">
        <v>549.70000000000005</v>
      </c>
      <c r="H15" s="1487"/>
      <c r="I15" s="1487">
        <v>536.70000000000005</v>
      </c>
      <c r="J15" s="1487"/>
      <c r="K15" s="1487">
        <v>542.79999999999995</v>
      </c>
      <c r="L15" s="1487"/>
      <c r="M15" s="1488">
        <v>566.1</v>
      </c>
      <c r="N15" s="1488"/>
      <c r="O15" s="1130"/>
      <c r="P15" s="1079"/>
    </row>
    <row r="16" spans="1:18" ht="19.5" customHeight="1" x14ac:dyDescent="0.2">
      <c r="A16" s="1079"/>
      <c r="B16" s="1127"/>
      <c r="C16" s="786" t="s">
        <v>185</v>
      </c>
      <c r="D16" s="1099"/>
      <c r="E16" s="1487">
        <v>253</v>
      </c>
      <c r="F16" s="1487"/>
      <c r="G16" s="1487">
        <v>223.4</v>
      </c>
      <c r="H16" s="1487"/>
      <c r="I16" s="1487">
        <v>228.1</v>
      </c>
      <c r="J16" s="1487"/>
      <c r="K16" s="1487">
        <v>239.1</v>
      </c>
      <c r="L16" s="1487"/>
      <c r="M16" s="1488">
        <v>261</v>
      </c>
      <c r="N16" s="1488"/>
      <c r="O16" s="1130"/>
      <c r="P16" s="1079"/>
    </row>
    <row r="17" spans="1:16" ht="13.5" customHeight="1" x14ac:dyDescent="0.2">
      <c r="A17" s="1079"/>
      <c r="B17" s="1127"/>
      <c r="C17" s="786" t="s">
        <v>186</v>
      </c>
      <c r="D17" s="1099"/>
      <c r="E17" s="1487">
        <v>459.9</v>
      </c>
      <c r="F17" s="1487"/>
      <c r="G17" s="1487">
        <v>397</v>
      </c>
      <c r="H17" s="1487"/>
      <c r="I17" s="1487">
        <v>390.7</v>
      </c>
      <c r="J17" s="1487"/>
      <c r="K17" s="1487">
        <v>394.8</v>
      </c>
      <c r="L17" s="1487"/>
      <c r="M17" s="1488">
        <v>379.2</v>
      </c>
      <c r="N17" s="1488"/>
      <c r="O17" s="1130"/>
      <c r="P17" s="1079"/>
    </row>
    <row r="18" spans="1:16" s="1096" customFormat="1" ht="18.75" customHeight="1" x14ac:dyDescent="0.2">
      <c r="A18" s="1093"/>
      <c r="B18" s="1131"/>
      <c r="C18" s="1440" t="s">
        <v>187</v>
      </c>
      <c r="D18" s="1440"/>
      <c r="E18" s="1485">
        <v>13.7</v>
      </c>
      <c r="F18" s="1485"/>
      <c r="G18" s="1485">
        <v>11.9</v>
      </c>
      <c r="H18" s="1485"/>
      <c r="I18" s="1485">
        <v>11.9</v>
      </c>
      <c r="J18" s="1485"/>
      <c r="K18" s="1485">
        <v>12.2</v>
      </c>
      <c r="L18" s="1485"/>
      <c r="M18" s="1486">
        <v>12.4</v>
      </c>
      <c r="N18" s="1486"/>
      <c r="O18" s="1132"/>
      <c r="P18" s="1093"/>
    </row>
    <row r="19" spans="1:16" ht="13.5" customHeight="1" x14ac:dyDescent="0.2">
      <c r="A19" s="1079"/>
      <c r="B19" s="1127"/>
      <c r="C19" s="786" t="s">
        <v>72</v>
      </c>
      <c r="D19" s="1099"/>
      <c r="E19" s="1487">
        <v>13.1</v>
      </c>
      <c r="F19" s="1487"/>
      <c r="G19" s="1487">
        <v>12</v>
      </c>
      <c r="H19" s="1487"/>
      <c r="I19" s="1487">
        <v>11.5</v>
      </c>
      <c r="J19" s="1487"/>
      <c r="K19" s="1487">
        <v>12</v>
      </c>
      <c r="L19" s="1487"/>
      <c r="M19" s="1488">
        <v>12.4</v>
      </c>
      <c r="N19" s="1488"/>
      <c r="O19" s="1130"/>
      <c r="P19" s="1079"/>
    </row>
    <row r="20" spans="1:16" ht="13.5" customHeight="1" x14ac:dyDescent="0.2">
      <c r="A20" s="1079"/>
      <c r="B20" s="1127"/>
      <c r="C20" s="786" t="s">
        <v>71</v>
      </c>
      <c r="D20" s="1099"/>
      <c r="E20" s="1487">
        <v>14.4</v>
      </c>
      <c r="F20" s="1487"/>
      <c r="G20" s="1487">
        <v>11.8</v>
      </c>
      <c r="H20" s="1487"/>
      <c r="I20" s="1487">
        <v>12.3</v>
      </c>
      <c r="J20" s="1487"/>
      <c r="K20" s="1487">
        <v>12.4</v>
      </c>
      <c r="L20" s="1487"/>
      <c r="M20" s="1488">
        <v>12.4</v>
      </c>
      <c r="N20" s="1488"/>
      <c r="O20" s="1130"/>
      <c r="P20" s="1079"/>
    </row>
    <row r="21" spans="1:16" s="1136" customFormat="1" ht="13.5" customHeight="1" x14ac:dyDescent="0.2">
      <c r="A21" s="1133"/>
      <c r="B21" s="1134"/>
      <c r="C21" s="1263" t="s">
        <v>188</v>
      </c>
      <c r="D21" s="1133"/>
      <c r="E21" s="1483">
        <f>+E20-E19</f>
        <v>1.3000000000000007</v>
      </c>
      <c r="F21" s="1483"/>
      <c r="G21" s="1483">
        <f t="shared" ref="G21" si="0">+G20-G19</f>
        <v>-0.19999999999999929</v>
      </c>
      <c r="H21" s="1483"/>
      <c r="I21" s="1483">
        <f t="shared" ref="I21" si="1">+I20-I19</f>
        <v>0.80000000000000071</v>
      </c>
      <c r="J21" s="1483"/>
      <c r="K21" s="1483">
        <f t="shared" ref="K21" si="2">+K20-K19</f>
        <v>0.40000000000000036</v>
      </c>
      <c r="L21" s="1483"/>
      <c r="M21" s="1484">
        <f t="shared" ref="M21" si="3">+M20-M19</f>
        <v>0</v>
      </c>
      <c r="N21" s="1484"/>
      <c r="O21" s="1135"/>
      <c r="P21" s="1133"/>
    </row>
    <row r="22" spans="1:16" ht="19.5" customHeight="1" x14ac:dyDescent="0.2">
      <c r="A22" s="1079"/>
      <c r="B22" s="1127"/>
      <c r="C22" s="786" t="s">
        <v>158</v>
      </c>
      <c r="D22" s="1099"/>
      <c r="E22" s="1487">
        <v>34.4</v>
      </c>
      <c r="F22" s="1487"/>
      <c r="G22" s="1487">
        <v>29.8</v>
      </c>
      <c r="H22" s="1487"/>
      <c r="I22" s="1487">
        <v>30.8</v>
      </c>
      <c r="J22" s="1487"/>
      <c r="K22" s="1487">
        <v>32.799999999999997</v>
      </c>
      <c r="L22" s="1487"/>
      <c r="M22" s="1488">
        <v>31</v>
      </c>
      <c r="N22" s="1488"/>
      <c r="O22" s="1130"/>
      <c r="P22" s="1079"/>
    </row>
    <row r="23" spans="1:16" ht="13.5" customHeight="1" x14ac:dyDescent="0.2">
      <c r="A23" s="1079"/>
      <c r="B23" s="1127"/>
      <c r="C23" s="786" t="s">
        <v>159</v>
      </c>
      <c r="D23" s="1079"/>
      <c r="E23" s="1487">
        <v>12.9</v>
      </c>
      <c r="F23" s="1487"/>
      <c r="G23" s="1487">
        <v>11.1</v>
      </c>
      <c r="H23" s="1487"/>
      <c r="I23" s="1487">
        <v>10.8</v>
      </c>
      <c r="J23" s="1487"/>
      <c r="K23" s="1487">
        <v>11</v>
      </c>
      <c r="L23" s="1487"/>
      <c r="M23" s="1488">
        <v>11.7</v>
      </c>
      <c r="N23" s="1488"/>
      <c r="O23" s="1130"/>
      <c r="P23" s="1079"/>
    </row>
    <row r="24" spans="1:16" ht="13.5" customHeight="1" x14ac:dyDescent="0.2">
      <c r="A24" s="1079"/>
      <c r="B24" s="1127"/>
      <c r="C24" s="786" t="s">
        <v>160</v>
      </c>
      <c r="D24" s="1079"/>
      <c r="E24" s="1487">
        <v>11.4</v>
      </c>
      <c r="F24" s="1487"/>
      <c r="G24" s="1487">
        <v>10.1</v>
      </c>
      <c r="H24" s="1487"/>
      <c r="I24" s="1487">
        <v>10</v>
      </c>
      <c r="J24" s="1487"/>
      <c r="K24" s="1487">
        <v>10.199999999999999</v>
      </c>
      <c r="L24" s="1487"/>
      <c r="M24" s="1488">
        <v>10.3</v>
      </c>
      <c r="N24" s="1488"/>
      <c r="O24" s="1130"/>
      <c r="P24" s="1079"/>
    </row>
    <row r="25" spans="1:16" s="1140" customFormat="1" ht="19.5" customHeight="1" x14ac:dyDescent="0.2">
      <c r="A25" s="1137"/>
      <c r="B25" s="1138"/>
      <c r="C25" s="786" t="s">
        <v>189</v>
      </c>
      <c r="D25" s="1099"/>
      <c r="E25" s="1487">
        <v>14.2</v>
      </c>
      <c r="F25" s="1487"/>
      <c r="G25" s="1487">
        <v>13.4</v>
      </c>
      <c r="H25" s="1487"/>
      <c r="I25" s="1487">
        <v>13.6</v>
      </c>
      <c r="J25" s="1487"/>
      <c r="K25" s="1487">
        <v>13.5</v>
      </c>
      <c r="L25" s="1487"/>
      <c r="M25" s="1488">
        <v>13.3</v>
      </c>
      <c r="N25" s="1488"/>
      <c r="O25" s="1139"/>
      <c r="P25" s="1137"/>
    </row>
    <row r="26" spans="1:16" s="1140" customFormat="1" ht="13.5" customHeight="1" x14ac:dyDescent="0.2">
      <c r="A26" s="1137"/>
      <c r="B26" s="1138"/>
      <c r="C26" s="786" t="s">
        <v>190</v>
      </c>
      <c r="D26" s="1099"/>
      <c r="E26" s="1487">
        <v>11.1</v>
      </c>
      <c r="F26" s="1487"/>
      <c r="G26" s="1487">
        <v>8.5</v>
      </c>
      <c r="H26" s="1487"/>
      <c r="I26" s="1487">
        <v>8.1999999999999993</v>
      </c>
      <c r="J26" s="1487"/>
      <c r="K26" s="1487">
        <v>9</v>
      </c>
      <c r="L26" s="1487"/>
      <c r="M26" s="1488">
        <v>9.3000000000000007</v>
      </c>
      <c r="N26" s="1488"/>
      <c r="O26" s="1139"/>
      <c r="P26" s="1137"/>
    </row>
    <row r="27" spans="1:16" s="1140" customFormat="1" ht="13.5" customHeight="1" x14ac:dyDescent="0.2">
      <c r="A27" s="1137"/>
      <c r="B27" s="1138"/>
      <c r="C27" s="786" t="s">
        <v>191</v>
      </c>
      <c r="D27" s="1099"/>
      <c r="E27" s="1487">
        <v>14.2</v>
      </c>
      <c r="F27" s="1487"/>
      <c r="G27" s="1487">
        <v>12.7</v>
      </c>
      <c r="H27" s="1487"/>
      <c r="I27" s="1487">
        <v>12.8</v>
      </c>
      <c r="J27" s="1487"/>
      <c r="K27" s="1487">
        <v>12.5</v>
      </c>
      <c r="L27" s="1487"/>
      <c r="M27" s="1488">
        <v>13.7</v>
      </c>
      <c r="N27" s="1488"/>
      <c r="O27" s="1139"/>
      <c r="P27" s="1137"/>
    </row>
    <row r="28" spans="1:16" s="1140" customFormat="1" ht="13.5" customHeight="1" x14ac:dyDescent="0.2">
      <c r="A28" s="1137"/>
      <c r="B28" s="1138"/>
      <c r="C28" s="786" t="s">
        <v>192</v>
      </c>
      <c r="D28" s="1099"/>
      <c r="E28" s="1487">
        <v>15.5</v>
      </c>
      <c r="F28" s="1487"/>
      <c r="G28" s="1487">
        <v>12.6</v>
      </c>
      <c r="H28" s="1487"/>
      <c r="I28" s="1487">
        <v>11.8</v>
      </c>
      <c r="J28" s="1487"/>
      <c r="K28" s="1487">
        <v>13.3</v>
      </c>
      <c r="L28" s="1487"/>
      <c r="M28" s="1488">
        <v>12.6</v>
      </c>
      <c r="N28" s="1488"/>
      <c r="O28" s="1139"/>
      <c r="P28" s="1137"/>
    </row>
    <row r="29" spans="1:16" s="1140" customFormat="1" ht="13.5" customHeight="1" x14ac:dyDescent="0.2">
      <c r="A29" s="1137"/>
      <c r="B29" s="1138"/>
      <c r="C29" s="786" t="s">
        <v>193</v>
      </c>
      <c r="D29" s="1099"/>
      <c r="E29" s="1487">
        <v>16.399999999999999</v>
      </c>
      <c r="F29" s="1487"/>
      <c r="G29" s="1487">
        <v>10.8</v>
      </c>
      <c r="H29" s="1487"/>
      <c r="I29" s="1487">
        <v>10.199999999999999</v>
      </c>
      <c r="J29" s="1487"/>
      <c r="K29" s="1487">
        <v>12.9</v>
      </c>
      <c r="L29" s="1487"/>
      <c r="M29" s="1488">
        <v>12.2</v>
      </c>
      <c r="N29" s="1488"/>
      <c r="O29" s="1139"/>
      <c r="P29" s="1137"/>
    </row>
    <row r="30" spans="1:16" s="1140" customFormat="1" ht="13.5" customHeight="1" x14ac:dyDescent="0.2">
      <c r="A30" s="1137"/>
      <c r="B30" s="1138"/>
      <c r="C30" s="786" t="s">
        <v>131</v>
      </c>
      <c r="D30" s="1099"/>
      <c r="E30" s="1487">
        <v>14.9</v>
      </c>
      <c r="F30" s="1487"/>
      <c r="G30" s="1487">
        <v>11.3</v>
      </c>
      <c r="H30" s="1487"/>
      <c r="I30" s="1487">
        <v>12.1</v>
      </c>
      <c r="J30" s="1487"/>
      <c r="K30" s="1487">
        <v>12.6</v>
      </c>
      <c r="L30" s="1487"/>
      <c r="M30" s="1488">
        <v>12.4</v>
      </c>
      <c r="N30" s="1488"/>
      <c r="O30" s="1139"/>
      <c r="P30" s="1137"/>
    </row>
    <row r="31" spans="1:16" s="1140" customFormat="1" ht="13.5" customHeight="1" x14ac:dyDescent="0.2">
      <c r="A31" s="1137"/>
      <c r="B31" s="1138"/>
      <c r="C31" s="786" t="s">
        <v>132</v>
      </c>
      <c r="D31" s="1099"/>
      <c r="E31" s="1487">
        <v>15.8</v>
      </c>
      <c r="F31" s="1487"/>
      <c r="G31" s="1487">
        <v>13.6</v>
      </c>
      <c r="H31" s="1487"/>
      <c r="I31" s="1487">
        <v>14.7</v>
      </c>
      <c r="J31" s="1487"/>
      <c r="K31" s="1487">
        <v>14.7</v>
      </c>
      <c r="L31" s="1487"/>
      <c r="M31" s="1488">
        <v>14.3</v>
      </c>
      <c r="N31" s="1488"/>
      <c r="O31" s="1139"/>
      <c r="P31" s="1137"/>
    </row>
    <row r="32" spans="1:16" ht="19.5" customHeight="1" x14ac:dyDescent="0.2">
      <c r="A32" s="1079"/>
      <c r="B32" s="1127"/>
      <c r="C32" s="1440" t="s">
        <v>194</v>
      </c>
      <c r="D32" s="1440"/>
      <c r="E32" s="1485">
        <v>8.9</v>
      </c>
      <c r="F32" s="1485"/>
      <c r="G32" s="1485">
        <v>7.6</v>
      </c>
      <c r="H32" s="1485"/>
      <c r="I32" s="1485">
        <v>7.5</v>
      </c>
      <c r="J32" s="1485"/>
      <c r="K32" s="1485">
        <v>7.6</v>
      </c>
      <c r="L32" s="1485"/>
      <c r="M32" s="1486">
        <v>7.4</v>
      </c>
      <c r="N32" s="1486"/>
      <c r="O32" s="1130"/>
      <c r="P32" s="1079"/>
    </row>
    <row r="33" spans="1:18" s="1140" customFormat="1" ht="13.5" customHeight="1" x14ac:dyDescent="0.2">
      <c r="A33" s="1137"/>
      <c r="B33" s="1141"/>
      <c r="C33" s="786" t="s">
        <v>72</v>
      </c>
      <c r="D33" s="1099"/>
      <c r="E33" s="1460">
        <v>8.8000000000000007</v>
      </c>
      <c r="F33" s="1460"/>
      <c r="G33" s="1460">
        <v>7.7</v>
      </c>
      <c r="H33" s="1460"/>
      <c r="I33" s="1460">
        <v>7.4</v>
      </c>
      <c r="J33" s="1460"/>
      <c r="K33" s="1460">
        <v>7.5</v>
      </c>
      <c r="L33" s="1460"/>
      <c r="M33" s="1461">
        <v>7.6</v>
      </c>
      <c r="N33" s="1461"/>
      <c r="O33" s="1139"/>
      <c r="P33" s="1137"/>
    </row>
    <row r="34" spans="1:18" s="1140" customFormat="1" ht="13.5" customHeight="1" x14ac:dyDescent="0.2">
      <c r="A34" s="1137"/>
      <c r="B34" s="1141"/>
      <c r="C34" s="786" t="s">
        <v>71</v>
      </c>
      <c r="D34" s="1099"/>
      <c r="E34" s="1460">
        <v>8.9</v>
      </c>
      <c r="F34" s="1460"/>
      <c r="G34" s="1460">
        <v>7.6</v>
      </c>
      <c r="H34" s="1460"/>
      <c r="I34" s="1460">
        <v>7.6</v>
      </c>
      <c r="J34" s="1460"/>
      <c r="K34" s="1460">
        <v>7.7</v>
      </c>
      <c r="L34" s="1460"/>
      <c r="M34" s="1461">
        <v>7.1</v>
      </c>
      <c r="N34" s="1461"/>
      <c r="O34" s="1139"/>
      <c r="P34" s="1137"/>
    </row>
    <row r="35" spans="1:18" s="1136" customFormat="1" ht="13.5" customHeight="1" x14ac:dyDescent="0.2">
      <c r="A35" s="1133"/>
      <c r="B35" s="1134"/>
      <c r="C35" s="1263" t="s">
        <v>195</v>
      </c>
      <c r="D35" s="1133"/>
      <c r="E35" s="1483">
        <f>+E34-E33</f>
        <v>9.9999999999999645E-2</v>
      </c>
      <c r="F35" s="1483"/>
      <c r="G35" s="1483">
        <f t="shared" ref="G35" si="4">+G34-G33</f>
        <v>-0.10000000000000053</v>
      </c>
      <c r="H35" s="1483"/>
      <c r="I35" s="1483">
        <f t="shared" ref="I35" si="5">+I34-I33</f>
        <v>0.19999999999999929</v>
      </c>
      <c r="J35" s="1483"/>
      <c r="K35" s="1483">
        <f t="shared" ref="K35" si="6">+K34-K33</f>
        <v>0.20000000000000018</v>
      </c>
      <c r="L35" s="1483"/>
      <c r="M35" s="1484">
        <f t="shared" ref="M35" si="7">+M34-M33</f>
        <v>-0.5</v>
      </c>
      <c r="N35" s="1484"/>
      <c r="O35" s="1135"/>
      <c r="P35" s="1133"/>
    </row>
    <row r="36" spans="1:18" s="1102" customFormat="1" ht="12.75" customHeight="1" thickBot="1" x14ac:dyDescent="0.25">
      <c r="A36" s="1099"/>
      <c r="B36" s="1144"/>
      <c r="C36" s="789"/>
      <c r="D36" s="1288"/>
      <c r="E36" s="1107"/>
      <c r="F36" s="1289"/>
      <c r="G36" s="1107"/>
      <c r="H36" s="1289"/>
      <c r="I36" s="1107"/>
      <c r="J36" s="1107"/>
      <c r="K36" s="1107"/>
      <c r="L36" s="1107"/>
      <c r="M36" s="1450"/>
      <c r="N36" s="1450"/>
      <c r="O36" s="1110"/>
      <c r="P36" s="1099"/>
    </row>
    <row r="37" spans="1:18" s="1102" customFormat="1" ht="13.5" customHeight="1" thickBot="1" x14ac:dyDescent="0.25">
      <c r="A37" s="1099"/>
      <c r="B37" s="1144"/>
      <c r="C37" s="1479" t="s">
        <v>507</v>
      </c>
      <c r="D37" s="1480"/>
      <c r="E37" s="1480"/>
      <c r="F37" s="1480"/>
      <c r="G37" s="1480"/>
      <c r="H37" s="1480"/>
      <c r="I37" s="1480"/>
      <c r="J37" s="1480"/>
      <c r="K37" s="1480"/>
      <c r="L37" s="1480"/>
      <c r="M37" s="1480"/>
      <c r="N37" s="1481"/>
      <c r="O37" s="1110"/>
      <c r="P37" s="1099"/>
    </row>
    <row r="38" spans="1:18" s="1102" customFormat="1" ht="3" customHeight="1" x14ac:dyDescent="0.2">
      <c r="A38" s="1099"/>
      <c r="B38" s="1144"/>
      <c r="C38" s="1476" t="s">
        <v>161</v>
      </c>
      <c r="D38" s="1477"/>
      <c r="E38" s="1129"/>
      <c r="F38" s="1129"/>
      <c r="G38" s="1129"/>
      <c r="H38" s="1129"/>
      <c r="I38" s="1129"/>
      <c r="J38" s="1129"/>
      <c r="K38" s="1290"/>
      <c r="L38" s="1129"/>
      <c r="M38" s="1129"/>
      <c r="N38" s="1129"/>
      <c r="O38" s="1110"/>
      <c r="P38" s="1099"/>
    </row>
    <row r="39" spans="1:18" ht="12.75" customHeight="1" x14ac:dyDescent="0.2">
      <c r="A39" s="1079"/>
      <c r="B39" s="1127"/>
      <c r="C39" s="1482"/>
      <c r="D39" s="1482"/>
      <c r="E39" s="1072" t="s">
        <v>34</v>
      </c>
      <c r="F39" s="1073" t="s">
        <v>34</v>
      </c>
      <c r="G39" s="1072" t="s">
        <v>34</v>
      </c>
      <c r="H39" s="1073" t="s">
        <v>619</v>
      </c>
      <c r="I39" s="1074"/>
      <c r="J39" s="1073" t="s">
        <v>34</v>
      </c>
      <c r="K39" s="1075" t="s">
        <v>34</v>
      </c>
      <c r="L39" s="1076" t="s">
        <v>34</v>
      </c>
      <c r="M39" s="1076" t="s">
        <v>620</v>
      </c>
      <c r="N39" s="1077"/>
      <c r="O39" s="1067"/>
      <c r="P39" s="1087"/>
    </row>
    <row r="40" spans="1:18" s="1102" customFormat="1" ht="12.75" customHeight="1" x14ac:dyDescent="0.2">
      <c r="A40" s="1099"/>
      <c r="B40" s="1144"/>
      <c r="C40" s="1110"/>
      <c r="D40" s="1110"/>
      <c r="E40" s="1448" t="str">
        <f>+E7</f>
        <v>1.º trimestre</v>
      </c>
      <c r="F40" s="1448"/>
      <c r="G40" s="1448" t="str">
        <f>+G7</f>
        <v>2.º trimestre</v>
      </c>
      <c r="H40" s="1448"/>
      <c r="I40" s="1448" t="str">
        <f>+I7</f>
        <v>3.º trimestre</v>
      </c>
      <c r="J40" s="1448"/>
      <c r="K40" s="1448" t="str">
        <f>+K7</f>
        <v>4.º trimestre</v>
      </c>
      <c r="L40" s="1448"/>
      <c r="M40" s="1448" t="str">
        <f>+M7</f>
        <v>1.º trimestre</v>
      </c>
      <c r="N40" s="1448"/>
      <c r="O40" s="1110"/>
      <c r="P40" s="1099"/>
    </row>
    <row r="41" spans="1:18" s="1102" customFormat="1" ht="12.75" customHeight="1" x14ac:dyDescent="0.2">
      <c r="A41" s="1099"/>
      <c r="B41" s="1144"/>
      <c r="C41" s="1110"/>
      <c r="D41" s="1110"/>
      <c r="E41" s="798" t="s">
        <v>162</v>
      </c>
      <c r="F41" s="798" t="s">
        <v>107</v>
      </c>
      <c r="G41" s="798" t="s">
        <v>162</v>
      </c>
      <c r="H41" s="798" t="s">
        <v>107</v>
      </c>
      <c r="I41" s="799" t="s">
        <v>162</v>
      </c>
      <c r="J41" s="799" t="s">
        <v>107</v>
      </c>
      <c r="K41" s="799" t="s">
        <v>162</v>
      </c>
      <c r="L41" s="799" t="s">
        <v>107</v>
      </c>
      <c r="M41" s="799" t="s">
        <v>162</v>
      </c>
      <c r="N41" s="799" t="s">
        <v>107</v>
      </c>
      <c r="O41" s="1110"/>
      <c r="P41" s="1099"/>
    </row>
    <row r="42" spans="1:18" s="1102" customFormat="1" ht="18.75" customHeight="1" x14ac:dyDescent="0.2">
      <c r="A42" s="1099"/>
      <c r="B42" s="1144"/>
      <c r="C42" s="1440" t="s">
        <v>182</v>
      </c>
      <c r="D42" s="1440"/>
      <c r="E42" s="1291">
        <v>712.9</v>
      </c>
      <c r="F42" s="1279">
        <f>+E42/E42*100</f>
        <v>100</v>
      </c>
      <c r="G42" s="1291">
        <v>620.4</v>
      </c>
      <c r="H42" s="1279">
        <f>+G42/G42*100</f>
        <v>100</v>
      </c>
      <c r="I42" s="1291">
        <v>618.79999999999995</v>
      </c>
      <c r="J42" s="1279">
        <f>+I42/I42*100</f>
        <v>100</v>
      </c>
      <c r="K42" s="1291">
        <v>633.9</v>
      </c>
      <c r="L42" s="1279">
        <f>+K42/K42*100</f>
        <v>100</v>
      </c>
      <c r="M42" s="1292">
        <v>640.20000000000005</v>
      </c>
      <c r="N42" s="1280">
        <f>+M42/M42*100</f>
        <v>100</v>
      </c>
      <c r="O42" s="1110"/>
      <c r="P42" s="1099"/>
      <c r="R42" s="1392"/>
    </row>
    <row r="43" spans="1:18" s="1102" customFormat="1" ht="14.25" customHeight="1" x14ac:dyDescent="0.2">
      <c r="A43" s="1099"/>
      <c r="B43" s="1144"/>
      <c r="C43" s="1293"/>
      <c r="D43" s="1263" t="s">
        <v>72</v>
      </c>
      <c r="E43" s="1294">
        <v>346.8</v>
      </c>
      <c r="F43" s="1281">
        <f>+E43/E42*100</f>
        <v>48.646373965493062</v>
      </c>
      <c r="G43" s="1294">
        <v>318.8</v>
      </c>
      <c r="H43" s="1281">
        <f>+G43/G42*100</f>
        <v>51.386202450032236</v>
      </c>
      <c r="I43" s="1294">
        <v>305.3</v>
      </c>
      <c r="J43" s="1281">
        <f>+I43/I42*100</f>
        <v>49.337427278603755</v>
      </c>
      <c r="K43" s="1294">
        <v>321.10000000000002</v>
      </c>
      <c r="L43" s="1281">
        <f>+K43/K42*100</f>
        <v>50.654677393910717</v>
      </c>
      <c r="M43" s="1295">
        <v>326.10000000000002</v>
      </c>
      <c r="N43" s="1282">
        <f>+M43/M42*100</f>
        <v>50.937207122774133</v>
      </c>
      <c r="O43" s="1110"/>
      <c r="P43" s="1099"/>
      <c r="R43" s="1392"/>
    </row>
    <row r="44" spans="1:18" s="1102" customFormat="1" ht="14.25" customHeight="1" x14ac:dyDescent="0.2">
      <c r="A44" s="1099"/>
      <c r="B44" s="1144"/>
      <c r="C44" s="1293"/>
      <c r="D44" s="1263" t="s">
        <v>71</v>
      </c>
      <c r="E44" s="1294">
        <v>366.1</v>
      </c>
      <c r="F44" s="1281">
        <f>+E44/E42*100</f>
        <v>51.353626034506952</v>
      </c>
      <c r="G44" s="1294">
        <v>301.60000000000002</v>
      </c>
      <c r="H44" s="1281">
        <f>+G44/G42*100</f>
        <v>48.613797549967771</v>
      </c>
      <c r="I44" s="1294">
        <v>313.5</v>
      </c>
      <c r="J44" s="1281">
        <f>+I44/I42*100</f>
        <v>50.662572721396259</v>
      </c>
      <c r="K44" s="1294">
        <v>312.8</v>
      </c>
      <c r="L44" s="1281">
        <f>+K44/K42*100</f>
        <v>49.34532260608929</v>
      </c>
      <c r="M44" s="1295">
        <v>314.10000000000002</v>
      </c>
      <c r="N44" s="1282">
        <f>+M44/M42*100</f>
        <v>49.062792877225867</v>
      </c>
      <c r="O44" s="1110"/>
      <c r="P44" s="1099"/>
      <c r="R44" s="1392"/>
    </row>
    <row r="45" spans="1:18" s="1102" customFormat="1" ht="18.75" customHeight="1" x14ac:dyDescent="0.2">
      <c r="A45" s="1099"/>
      <c r="B45" s="1144"/>
      <c r="C45" s="786" t="s">
        <v>158</v>
      </c>
      <c r="D45" s="792"/>
      <c r="E45" s="1296">
        <v>127</v>
      </c>
      <c r="F45" s="1283">
        <f>+E45/E$42*100</f>
        <v>17.814560246878948</v>
      </c>
      <c r="G45" s="1297">
        <v>104.7</v>
      </c>
      <c r="H45" s="1283">
        <f>+G45/G$42*100</f>
        <v>16.876208897485494</v>
      </c>
      <c r="I45" s="1297">
        <v>118.3</v>
      </c>
      <c r="J45" s="1283">
        <f>+I45/I$42*100</f>
        <v>19.117647058823533</v>
      </c>
      <c r="K45" s="1297">
        <v>122.3</v>
      </c>
      <c r="L45" s="1283">
        <f>+K45/K$42*100</f>
        <v>19.293263921754221</v>
      </c>
      <c r="M45" s="1298">
        <v>113.5</v>
      </c>
      <c r="N45" s="1284">
        <f>+M45/M$42*100</f>
        <v>17.728834739144016</v>
      </c>
      <c r="O45" s="1110"/>
      <c r="P45" s="1099"/>
      <c r="R45" s="1392"/>
    </row>
    <row r="46" spans="1:18" s="1102" customFormat="1" ht="14.25" customHeight="1" x14ac:dyDescent="0.2">
      <c r="A46" s="1099"/>
      <c r="B46" s="1144"/>
      <c r="C46" s="789"/>
      <c r="D46" s="1285" t="s">
        <v>72</v>
      </c>
      <c r="E46" s="1299">
        <v>56.3</v>
      </c>
      <c r="F46" s="1281">
        <f>+E46/E45*100</f>
        <v>44.330708661417326</v>
      </c>
      <c r="G46" s="1300">
        <v>51.1</v>
      </c>
      <c r="H46" s="1281">
        <f>+G46/G45*100</f>
        <v>48.806112702960839</v>
      </c>
      <c r="I46" s="1300">
        <v>55.2</v>
      </c>
      <c r="J46" s="1281">
        <f>+I46/I45*100</f>
        <v>46.661031276415891</v>
      </c>
      <c r="K46" s="1300">
        <v>63.8</v>
      </c>
      <c r="L46" s="1281">
        <f>+K46/K45*100</f>
        <v>52.166802943581359</v>
      </c>
      <c r="M46" s="1301">
        <v>57</v>
      </c>
      <c r="N46" s="1282">
        <f>+M46/M45*100</f>
        <v>50.220264317180622</v>
      </c>
      <c r="O46" s="1110"/>
      <c r="P46" s="1099"/>
      <c r="R46" s="1392"/>
    </row>
    <row r="47" spans="1:18" s="1102" customFormat="1" ht="14.25" customHeight="1" x14ac:dyDescent="0.2">
      <c r="A47" s="1099"/>
      <c r="B47" s="1144"/>
      <c r="C47" s="789"/>
      <c r="D47" s="1285" t="s">
        <v>71</v>
      </c>
      <c r="E47" s="1299">
        <v>70.7</v>
      </c>
      <c r="F47" s="1281">
        <f>+E47/E45*100</f>
        <v>55.669291338582681</v>
      </c>
      <c r="G47" s="1300">
        <v>53.6</v>
      </c>
      <c r="H47" s="1281">
        <f>+G47/G45*100</f>
        <v>51.193887297039161</v>
      </c>
      <c r="I47" s="1300">
        <v>63.1</v>
      </c>
      <c r="J47" s="1281">
        <f>+I47/I45*100</f>
        <v>53.338968723584109</v>
      </c>
      <c r="K47" s="1300">
        <v>58.5</v>
      </c>
      <c r="L47" s="1281">
        <f>+K47/K45*100</f>
        <v>47.833197056418641</v>
      </c>
      <c r="M47" s="1301">
        <v>56.5</v>
      </c>
      <c r="N47" s="1282">
        <f>+M47/M45*100</f>
        <v>49.779735682819378</v>
      </c>
      <c r="O47" s="1110"/>
      <c r="P47" s="1099"/>
      <c r="R47" s="1392"/>
    </row>
    <row r="48" spans="1:18" s="1102" customFormat="1" ht="18.75" customHeight="1" x14ac:dyDescent="0.2">
      <c r="A48" s="1099"/>
      <c r="B48" s="1144"/>
      <c r="C48" s="786" t="s">
        <v>502</v>
      </c>
      <c r="D48" s="792"/>
      <c r="E48" s="1296">
        <v>159.6</v>
      </c>
      <c r="F48" s="1283">
        <f>+E48/E$42*100</f>
        <v>22.387431617337636</v>
      </c>
      <c r="G48" s="1297">
        <v>138.6</v>
      </c>
      <c r="H48" s="1283">
        <f>+G48/G$42*100</f>
        <v>22.340425531914892</v>
      </c>
      <c r="I48" s="1297">
        <v>132.1</v>
      </c>
      <c r="J48" s="1283">
        <f>+I48/I$42*100</f>
        <v>21.347769877181644</v>
      </c>
      <c r="K48" s="1297">
        <v>135.69999999999999</v>
      </c>
      <c r="L48" s="1283">
        <f>+K48/K$42*100</f>
        <v>21.407162012935792</v>
      </c>
      <c r="M48" s="1298">
        <v>154.5</v>
      </c>
      <c r="N48" s="1284">
        <f>+M48/M$42*100</f>
        <v>24.133083411433926</v>
      </c>
      <c r="O48" s="1110"/>
      <c r="P48" s="1099"/>
      <c r="R48" s="1392"/>
    </row>
    <row r="49" spans="1:18" s="1102" customFormat="1" ht="14.25" customHeight="1" x14ac:dyDescent="0.2">
      <c r="A49" s="1099"/>
      <c r="B49" s="1144"/>
      <c r="C49" s="789"/>
      <c r="D49" s="1285" t="s">
        <v>72</v>
      </c>
      <c r="E49" s="1300">
        <v>73.8</v>
      </c>
      <c r="F49" s="1281">
        <f>+E49/E48*100</f>
        <v>46.2406015037594</v>
      </c>
      <c r="G49" s="1300">
        <v>70</v>
      </c>
      <c r="H49" s="1281">
        <f>+G49/G48*100</f>
        <v>50.505050505050505</v>
      </c>
      <c r="I49" s="1300">
        <v>64.3</v>
      </c>
      <c r="J49" s="1281">
        <f>+I49/I48*100</f>
        <v>48.675246025738076</v>
      </c>
      <c r="K49" s="1300">
        <v>64.7</v>
      </c>
      <c r="L49" s="1281">
        <f>+K49/K48*100</f>
        <v>47.67870302137068</v>
      </c>
      <c r="M49" s="1301">
        <v>71.2</v>
      </c>
      <c r="N49" s="1282">
        <f>+M49/M48*100</f>
        <v>46.08414239482201</v>
      </c>
      <c r="O49" s="1110"/>
      <c r="P49" s="1099"/>
      <c r="R49" s="1392"/>
    </row>
    <row r="50" spans="1:18" s="1102" customFormat="1" ht="14.25" customHeight="1" x14ac:dyDescent="0.2">
      <c r="A50" s="1099"/>
      <c r="B50" s="1144"/>
      <c r="C50" s="789"/>
      <c r="D50" s="1285" t="s">
        <v>71</v>
      </c>
      <c r="E50" s="1299">
        <v>85.8</v>
      </c>
      <c r="F50" s="1281">
        <f>+E50/E48*100</f>
        <v>53.759398496240607</v>
      </c>
      <c r="G50" s="1300">
        <v>68.7</v>
      </c>
      <c r="H50" s="1281">
        <f>+G50/G48*100</f>
        <v>49.567099567099568</v>
      </c>
      <c r="I50" s="1300">
        <v>67.8</v>
      </c>
      <c r="J50" s="1281">
        <f>+I50/I48*100</f>
        <v>51.324753974261924</v>
      </c>
      <c r="K50" s="1300">
        <v>70.900000000000006</v>
      </c>
      <c r="L50" s="1281">
        <f>+K50/K48*100</f>
        <v>52.2476050110538</v>
      </c>
      <c r="M50" s="1301">
        <v>83.3</v>
      </c>
      <c r="N50" s="1282">
        <f>+M50/M48*100</f>
        <v>53.915857605177997</v>
      </c>
      <c r="O50" s="1110"/>
      <c r="P50" s="1099"/>
      <c r="R50" s="1392"/>
    </row>
    <row r="51" spans="1:18" s="1102" customFormat="1" ht="18.75" customHeight="1" x14ac:dyDescent="0.2">
      <c r="A51" s="1099"/>
      <c r="B51" s="1144"/>
      <c r="C51" s="786" t="s">
        <v>503</v>
      </c>
      <c r="D51" s="792"/>
      <c r="E51" s="1296">
        <v>168.1</v>
      </c>
      <c r="F51" s="1283">
        <f>+E51/E$42*100</f>
        <v>23.579744704727172</v>
      </c>
      <c r="G51" s="1297">
        <v>142.5</v>
      </c>
      <c r="H51" s="1283">
        <f>+G51/G$42*100</f>
        <v>22.969052224371374</v>
      </c>
      <c r="I51" s="1297">
        <v>137.9</v>
      </c>
      <c r="J51" s="1283">
        <f>+I51/I$42*100</f>
        <v>22.28506787330317</v>
      </c>
      <c r="K51" s="1297">
        <v>141.4</v>
      </c>
      <c r="L51" s="1283">
        <f>+K51/K$42*100</f>
        <v>22.306357469632434</v>
      </c>
      <c r="M51" s="1298">
        <v>138.5</v>
      </c>
      <c r="N51" s="1284">
        <f>+M51/M$42*100</f>
        <v>21.633864417369569</v>
      </c>
      <c r="O51" s="1110"/>
      <c r="P51" s="1099"/>
      <c r="R51" s="1392"/>
    </row>
    <row r="52" spans="1:18" s="1102" customFormat="1" ht="14.25" customHeight="1" x14ac:dyDescent="0.2">
      <c r="A52" s="1099"/>
      <c r="B52" s="1144"/>
      <c r="C52" s="789"/>
      <c r="D52" s="1285" t="s">
        <v>72</v>
      </c>
      <c r="E52" s="1300">
        <v>80.400000000000006</v>
      </c>
      <c r="F52" s="1281">
        <f>+E52/E51*100</f>
        <v>47.828673408685312</v>
      </c>
      <c r="G52" s="1300">
        <v>68.400000000000006</v>
      </c>
      <c r="H52" s="1281">
        <f>+G52/G51*100</f>
        <v>48.000000000000007</v>
      </c>
      <c r="I52" s="1300">
        <v>63</v>
      </c>
      <c r="J52" s="1281">
        <f>+I52/I51*100</f>
        <v>45.685279187817258</v>
      </c>
      <c r="K52" s="1300">
        <v>64.900000000000006</v>
      </c>
      <c r="L52" s="1281">
        <f>+K52/K51*100</f>
        <v>45.898161244695899</v>
      </c>
      <c r="M52" s="1301">
        <v>62.9</v>
      </c>
      <c r="N52" s="1282">
        <f>+M52/M51*100</f>
        <v>45.415162454873645</v>
      </c>
      <c r="O52" s="1110"/>
      <c r="P52" s="1099"/>
      <c r="R52" s="1392"/>
    </row>
    <row r="53" spans="1:18" s="1102" customFormat="1" ht="14.25" customHeight="1" x14ac:dyDescent="0.2">
      <c r="A53" s="1099"/>
      <c r="B53" s="1144"/>
      <c r="C53" s="789"/>
      <c r="D53" s="1285" t="s">
        <v>71</v>
      </c>
      <c r="E53" s="1300">
        <v>87.8</v>
      </c>
      <c r="F53" s="1281">
        <f>+E53/E51*100</f>
        <v>52.230814991076734</v>
      </c>
      <c r="G53" s="1300">
        <v>74.099999999999994</v>
      </c>
      <c r="H53" s="1281">
        <f>+G53/G51*100</f>
        <v>51.999999999999993</v>
      </c>
      <c r="I53" s="1300">
        <v>74.900000000000006</v>
      </c>
      <c r="J53" s="1281">
        <f>+I53/I51*100</f>
        <v>54.314720812182749</v>
      </c>
      <c r="K53" s="1300">
        <v>76.400000000000006</v>
      </c>
      <c r="L53" s="1281">
        <f>+K53/K51*100</f>
        <v>54.031117397454032</v>
      </c>
      <c r="M53" s="1301">
        <v>75.5</v>
      </c>
      <c r="N53" s="1282">
        <f>+M53/M51*100</f>
        <v>54.512635379061372</v>
      </c>
      <c r="O53" s="1110"/>
      <c r="P53" s="1099"/>
      <c r="R53" s="1392"/>
    </row>
    <row r="54" spans="1:18" s="1102" customFormat="1" ht="18.75" customHeight="1" x14ac:dyDescent="0.2">
      <c r="A54" s="1099"/>
      <c r="B54" s="1144"/>
      <c r="C54" s="786" t="s">
        <v>160</v>
      </c>
      <c r="D54" s="792"/>
      <c r="E54" s="1297">
        <v>258.2</v>
      </c>
      <c r="F54" s="1283">
        <f>+E54/E$42*100</f>
        <v>36.218263431056243</v>
      </c>
      <c r="G54" s="1297">
        <v>234.6</v>
      </c>
      <c r="H54" s="1283">
        <f>+G54/G$42*100</f>
        <v>37.814313346228239</v>
      </c>
      <c r="I54" s="1297">
        <v>230.5</v>
      </c>
      <c r="J54" s="1283">
        <f>+I54/I$42*100</f>
        <v>37.24951519069166</v>
      </c>
      <c r="K54" s="1297">
        <v>234.5</v>
      </c>
      <c r="L54" s="1283">
        <f>+K54/K$42*100</f>
        <v>36.993216595677552</v>
      </c>
      <c r="M54" s="1298">
        <v>233.6</v>
      </c>
      <c r="N54" s="1284">
        <f>+M54/M$42*100</f>
        <v>36.488597313339575</v>
      </c>
      <c r="O54" s="1110"/>
      <c r="P54" s="1099"/>
      <c r="R54" s="1392"/>
    </row>
    <row r="55" spans="1:18" s="1102" customFormat="1" ht="14.25" customHeight="1" x14ac:dyDescent="0.2">
      <c r="A55" s="1099"/>
      <c r="B55" s="1144"/>
      <c r="C55" s="789"/>
      <c r="D55" s="1285" t="s">
        <v>72</v>
      </c>
      <c r="E55" s="1300">
        <v>136.30000000000001</v>
      </c>
      <c r="F55" s="1281">
        <f>+E55/E54*100</f>
        <v>52.78853601859025</v>
      </c>
      <c r="G55" s="1300">
        <v>129.4</v>
      </c>
      <c r="H55" s="1281">
        <f>+G55/G54*100</f>
        <v>55.157715260017056</v>
      </c>
      <c r="I55" s="1300">
        <v>122.9</v>
      </c>
      <c r="J55" s="1281">
        <f>+I55/I54*100</f>
        <v>53.318872017353577</v>
      </c>
      <c r="K55" s="1300">
        <v>127.6</v>
      </c>
      <c r="L55" s="1281">
        <f>+K55/K54*100</f>
        <v>54.413646055437091</v>
      </c>
      <c r="M55" s="1301">
        <v>134.9</v>
      </c>
      <c r="N55" s="1282">
        <f>+M55/M54*100</f>
        <v>57.74828767123288</v>
      </c>
      <c r="O55" s="1110"/>
      <c r="P55" s="1099"/>
      <c r="R55" s="1392"/>
    </row>
    <row r="56" spans="1:18" s="1102" customFormat="1" ht="14.25" customHeight="1" x14ac:dyDescent="0.2">
      <c r="A56" s="1099"/>
      <c r="B56" s="1144"/>
      <c r="C56" s="789"/>
      <c r="D56" s="1285" t="s">
        <v>71</v>
      </c>
      <c r="E56" s="1300">
        <v>121.9</v>
      </c>
      <c r="F56" s="1281">
        <f>+E56/E54*100</f>
        <v>47.211463981409764</v>
      </c>
      <c r="G56" s="1300">
        <v>105.2</v>
      </c>
      <c r="H56" s="1281">
        <f>+G56/G54*100</f>
        <v>44.842284739982951</v>
      </c>
      <c r="I56" s="1300">
        <v>107.6</v>
      </c>
      <c r="J56" s="1281">
        <f>+I56/I54*100</f>
        <v>46.681127982646423</v>
      </c>
      <c r="K56" s="1300">
        <v>106.9</v>
      </c>
      <c r="L56" s="1281">
        <f>+K56/K54*100</f>
        <v>45.586353944562902</v>
      </c>
      <c r="M56" s="1301">
        <v>98.7</v>
      </c>
      <c r="N56" s="1282">
        <f>+M56/M54*100</f>
        <v>42.251712328767127</v>
      </c>
      <c r="O56" s="1110"/>
      <c r="P56" s="1099"/>
      <c r="R56" s="1392"/>
    </row>
    <row r="57" spans="1:18" s="869" customFormat="1" ht="12" customHeight="1" x14ac:dyDescent="0.2">
      <c r="A57" s="901"/>
      <c r="B57" s="902"/>
      <c r="C57" s="903" t="s">
        <v>431</v>
      </c>
      <c r="D57" s="904"/>
      <c r="E57" s="905"/>
      <c r="F57" s="1078"/>
      <c r="G57" s="905"/>
      <c r="H57" s="1078"/>
      <c r="I57" s="905"/>
      <c r="J57" s="1078"/>
      <c r="K57" s="905"/>
      <c r="L57" s="1078"/>
      <c r="M57" s="905"/>
      <c r="N57" s="1078"/>
      <c r="O57" s="906"/>
      <c r="P57" s="897"/>
    </row>
    <row r="58" spans="1:18" s="1147" customFormat="1" ht="13.5" customHeight="1" x14ac:dyDescent="0.2">
      <c r="A58" s="1145"/>
      <c r="B58" s="1142"/>
      <c r="C58" s="1113" t="s">
        <v>409</v>
      </c>
      <c r="D58" s="789"/>
      <c r="E58" s="1478" t="s">
        <v>88</v>
      </c>
      <c r="F58" s="1478"/>
      <c r="G58" s="1478"/>
      <c r="H58" s="1478"/>
      <c r="I58" s="1478"/>
      <c r="J58" s="1478"/>
      <c r="K58" s="1478"/>
      <c r="L58" s="1478"/>
      <c r="M58" s="1478"/>
      <c r="N58" s="1478"/>
      <c r="O58" s="1146"/>
      <c r="P58" s="1145"/>
    </row>
    <row r="59" spans="1:18" ht="13.5" customHeight="1" x14ac:dyDescent="0.2">
      <c r="A59" s="1079"/>
      <c r="B59" s="1148">
        <v>8</v>
      </c>
      <c r="C59" s="1441">
        <v>42495</v>
      </c>
      <c r="D59" s="1441"/>
      <c r="E59" s="1067"/>
      <c r="F59" s="1067"/>
      <c r="G59" s="1067"/>
      <c r="H59" s="1067"/>
      <c r="I59" s="1067"/>
      <c r="J59" s="1067"/>
      <c r="K59" s="1067"/>
      <c r="L59" s="1067"/>
      <c r="M59" s="1067"/>
      <c r="N59" s="1067"/>
      <c r="O59" s="1149"/>
      <c r="P59" s="1079"/>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95" t="s">
        <v>410</v>
      </c>
      <c r="C1" s="1495"/>
      <c r="D1" s="1495"/>
      <c r="E1" s="137"/>
      <c r="F1" s="137"/>
      <c r="G1" s="137"/>
      <c r="H1" s="137"/>
      <c r="I1" s="137"/>
      <c r="J1" s="137"/>
      <c r="K1" s="137"/>
      <c r="L1" s="137"/>
      <c r="M1" s="137"/>
      <c r="N1" s="137"/>
      <c r="O1" s="137"/>
      <c r="P1" s="137"/>
      <c r="Q1" s="137"/>
      <c r="R1" s="137"/>
      <c r="S1" s="135"/>
    </row>
    <row r="2" spans="1:19" ht="6" customHeight="1" x14ac:dyDescent="0.2">
      <c r="A2" s="135"/>
      <c r="B2" s="613"/>
      <c r="C2" s="613"/>
      <c r="D2" s="613"/>
      <c r="E2" s="233"/>
      <c r="F2" s="233"/>
      <c r="G2" s="233"/>
      <c r="H2" s="233"/>
      <c r="I2" s="233"/>
      <c r="J2" s="233"/>
      <c r="K2" s="233"/>
      <c r="L2" s="233"/>
      <c r="M2" s="233"/>
      <c r="N2" s="233"/>
      <c r="O2" s="233"/>
      <c r="P2" s="233"/>
      <c r="Q2" s="233"/>
      <c r="R2" s="234"/>
      <c r="S2" s="137"/>
    </row>
    <row r="3" spans="1:19" ht="10.5" customHeight="1" thickBot="1" x14ac:dyDescent="0.25">
      <c r="A3" s="135"/>
      <c r="B3" s="137"/>
      <c r="C3" s="137"/>
      <c r="D3" s="137"/>
      <c r="E3" s="583"/>
      <c r="F3" s="583"/>
      <c r="G3" s="137"/>
      <c r="H3" s="137"/>
      <c r="I3" s="137"/>
      <c r="J3" s="137"/>
      <c r="K3" s="137"/>
      <c r="L3" s="137"/>
      <c r="M3" s="137"/>
      <c r="N3" s="137"/>
      <c r="O3" s="137"/>
      <c r="P3" s="583"/>
      <c r="Q3" s="583" t="s">
        <v>70</v>
      </c>
      <c r="R3" s="235"/>
      <c r="S3" s="137"/>
    </row>
    <row r="4" spans="1:19" ht="13.5" customHeight="1" thickBot="1" x14ac:dyDescent="0.25">
      <c r="A4" s="135"/>
      <c r="B4" s="137"/>
      <c r="C4" s="399" t="s">
        <v>411</v>
      </c>
      <c r="D4" s="404"/>
      <c r="E4" s="405"/>
      <c r="F4" s="405"/>
      <c r="G4" s="405"/>
      <c r="H4" s="405"/>
      <c r="I4" s="405"/>
      <c r="J4" s="405"/>
      <c r="K4" s="405"/>
      <c r="L4" s="405"/>
      <c r="M4" s="405"/>
      <c r="N4" s="405"/>
      <c r="O4" s="405"/>
      <c r="P4" s="405"/>
      <c r="Q4" s="406"/>
      <c r="R4" s="235"/>
      <c r="S4" s="137"/>
    </row>
    <row r="5" spans="1:19" ht="12" customHeight="1" x14ac:dyDescent="0.2">
      <c r="A5" s="135"/>
      <c r="B5" s="137"/>
      <c r="C5" s="954" t="s">
        <v>78</v>
      </c>
      <c r="D5" s="954"/>
      <c r="E5" s="184"/>
      <c r="F5" s="184"/>
      <c r="G5" s="184"/>
      <c r="H5" s="184"/>
      <c r="I5" s="184"/>
      <c r="J5" s="184"/>
      <c r="K5" s="184"/>
      <c r="L5" s="184"/>
      <c r="M5" s="184"/>
      <c r="N5" s="184"/>
      <c r="O5" s="184"/>
      <c r="P5" s="184"/>
      <c r="Q5" s="184"/>
      <c r="R5" s="235"/>
      <c r="S5" s="137"/>
    </row>
    <row r="6" spans="1:19" s="96" customFormat="1" ht="13.5" customHeight="1" x14ac:dyDescent="0.2">
      <c r="A6" s="163"/>
      <c r="B6" s="172"/>
      <c r="C6" s="1490" t="s">
        <v>128</v>
      </c>
      <c r="D6" s="1491"/>
      <c r="E6" s="1491"/>
      <c r="F6" s="1491"/>
      <c r="G6" s="1491"/>
      <c r="H6" s="1491"/>
      <c r="I6" s="1491"/>
      <c r="J6" s="1491"/>
      <c r="K6" s="1491"/>
      <c r="L6" s="1491"/>
      <c r="M6" s="1491"/>
      <c r="N6" s="1491"/>
      <c r="O6" s="1491"/>
      <c r="P6" s="1491"/>
      <c r="Q6" s="1492"/>
      <c r="R6" s="235"/>
      <c r="S6" s="2"/>
    </row>
    <row r="7" spans="1:19" s="96" customFormat="1" ht="3.75" customHeight="1" x14ac:dyDescent="0.2">
      <c r="A7" s="163"/>
      <c r="B7" s="172"/>
      <c r="C7" s="955"/>
      <c r="D7" s="955"/>
      <c r="E7" s="956"/>
      <c r="F7" s="956"/>
      <c r="G7" s="956"/>
      <c r="H7" s="956"/>
      <c r="I7" s="956"/>
      <c r="J7" s="956"/>
      <c r="K7" s="956"/>
      <c r="L7" s="956"/>
      <c r="M7" s="956"/>
      <c r="N7" s="956"/>
      <c r="O7" s="956"/>
      <c r="P7" s="956"/>
      <c r="Q7" s="956"/>
      <c r="R7" s="235"/>
      <c r="S7" s="2"/>
    </row>
    <row r="8" spans="1:19" s="96" customFormat="1" ht="13.5" customHeight="1" x14ac:dyDescent="0.2">
      <c r="A8" s="163"/>
      <c r="B8" s="172"/>
      <c r="C8" s="956"/>
      <c r="D8" s="956"/>
      <c r="E8" s="1497">
        <v>2015</v>
      </c>
      <c r="F8" s="1497"/>
      <c r="G8" s="1497"/>
      <c r="H8" s="1497"/>
      <c r="I8" s="1497"/>
      <c r="J8" s="1497"/>
      <c r="K8" s="1497"/>
      <c r="L8" s="1497"/>
      <c r="M8" s="1497"/>
      <c r="N8" s="1498">
        <v>2016</v>
      </c>
      <c r="O8" s="1498"/>
      <c r="P8" s="1498"/>
      <c r="Q8" s="1498"/>
      <c r="R8" s="235"/>
      <c r="S8" s="2"/>
    </row>
    <row r="9" spans="1:19" ht="12.75" customHeight="1" x14ac:dyDescent="0.2">
      <c r="A9" s="135"/>
      <c r="B9" s="137"/>
      <c r="C9" s="1496"/>
      <c r="D9" s="1496"/>
      <c r="E9" s="741" t="s">
        <v>102</v>
      </c>
      <c r="F9" s="741" t="s">
        <v>101</v>
      </c>
      <c r="G9" s="741" t="s">
        <v>100</v>
      </c>
      <c r="H9" s="741" t="s">
        <v>99</v>
      </c>
      <c r="I9" s="741" t="s">
        <v>98</v>
      </c>
      <c r="J9" s="741" t="s">
        <v>97</v>
      </c>
      <c r="K9" s="741" t="s">
        <v>96</v>
      </c>
      <c r="L9" s="741" t="s">
        <v>95</v>
      </c>
      <c r="M9" s="741" t="s">
        <v>94</v>
      </c>
      <c r="N9" s="741" t="s">
        <v>93</v>
      </c>
      <c r="O9" s="741" t="s">
        <v>104</v>
      </c>
      <c r="P9" s="741" t="s">
        <v>103</v>
      </c>
      <c r="Q9" s="741" t="s">
        <v>102</v>
      </c>
      <c r="R9" s="235"/>
      <c r="S9" s="137"/>
    </row>
    <row r="10" spans="1:19" ht="3.75" customHeight="1" x14ac:dyDescent="0.2">
      <c r="A10" s="135"/>
      <c r="B10" s="137"/>
      <c r="C10" s="914"/>
      <c r="D10" s="914"/>
      <c r="E10" s="911"/>
      <c r="F10" s="911"/>
      <c r="G10" s="911"/>
      <c r="H10" s="911"/>
      <c r="I10" s="911"/>
      <c r="J10" s="911"/>
      <c r="K10" s="911"/>
      <c r="L10" s="911"/>
      <c r="M10" s="911"/>
      <c r="N10" s="911"/>
      <c r="O10" s="911"/>
      <c r="P10" s="911"/>
      <c r="Q10" s="911"/>
      <c r="R10" s="235"/>
      <c r="S10" s="137"/>
    </row>
    <row r="11" spans="1:19" ht="13.5" customHeight="1" x14ac:dyDescent="0.2">
      <c r="A11" s="135"/>
      <c r="B11" s="137"/>
      <c r="C11" s="1493" t="s">
        <v>394</v>
      </c>
      <c r="D11" s="1494"/>
      <c r="E11" s="912"/>
      <c r="F11" s="912"/>
      <c r="G11" s="912"/>
      <c r="H11" s="912"/>
      <c r="I11" s="912"/>
      <c r="J11" s="912"/>
      <c r="K11" s="912"/>
      <c r="L11" s="912"/>
      <c r="M11" s="912"/>
      <c r="N11" s="912"/>
      <c r="O11" s="912"/>
      <c r="P11" s="912"/>
      <c r="Q11" s="912"/>
      <c r="R11" s="235"/>
      <c r="S11" s="137"/>
    </row>
    <row r="12" spans="1:19" s="171" customFormat="1" ht="13.5" customHeight="1" x14ac:dyDescent="0.2">
      <c r="A12" s="163"/>
      <c r="B12" s="172"/>
      <c r="D12" s="960" t="s">
        <v>68</v>
      </c>
      <c r="E12" s="915">
        <v>118</v>
      </c>
      <c r="F12" s="915">
        <v>102</v>
      </c>
      <c r="G12" s="915">
        <v>95</v>
      </c>
      <c r="H12" s="915">
        <v>80</v>
      </c>
      <c r="I12" s="915">
        <v>71</v>
      </c>
      <c r="J12" s="915">
        <v>77</v>
      </c>
      <c r="K12" s="915">
        <v>75</v>
      </c>
      <c r="L12" s="915">
        <v>82</v>
      </c>
      <c r="M12" s="915">
        <v>89</v>
      </c>
      <c r="N12" s="915">
        <v>82</v>
      </c>
      <c r="O12" s="915">
        <v>99</v>
      </c>
      <c r="P12" s="915">
        <v>90</v>
      </c>
      <c r="Q12" s="915">
        <v>84</v>
      </c>
      <c r="R12" s="235"/>
      <c r="S12" s="137"/>
    </row>
    <row r="13" spans="1:19" s="160" customFormat="1" ht="18.75" customHeight="1" x14ac:dyDescent="0.2">
      <c r="A13" s="163"/>
      <c r="B13" s="172"/>
      <c r="C13" s="612"/>
      <c r="D13" s="236"/>
      <c r="E13" s="165"/>
      <c r="F13" s="165"/>
      <c r="G13" s="165"/>
      <c r="H13" s="165"/>
      <c r="I13" s="165"/>
      <c r="J13" s="165"/>
      <c r="K13" s="165"/>
      <c r="L13" s="165"/>
      <c r="M13" s="165"/>
      <c r="N13" s="165"/>
      <c r="O13" s="165"/>
      <c r="P13" s="165"/>
      <c r="Q13" s="165"/>
      <c r="R13" s="235"/>
      <c r="S13" s="137"/>
    </row>
    <row r="14" spans="1:19" s="160" customFormat="1" ht="13.5" customHeight="1" x14ac:dyDescent="0.2">
      <c r="A14" s="163"/>
      <c r="B14" s="172"/>
      <c r="C14" s="1493" t="s">
        <v>146</v>
      </c>
      <c r="D14" s="1494"/>
      <c r="E14" s="165"/>
      <c r="F14" s="165"/>
      <c r="G14" s="165"/>
      <c r="H14" s="165"/>
      <c r="I14" s="165"/>
      <c r="J14" s="165"/>
      <c r="K14" s="165"/>
      <c r="L14" s="165"/>
      <c r="M14" s="165"/>
      <c r="N14" s="165"/>
      <c r="O14" s="165"/>
      <c r="P14" s="165"/>
      <c r="Q14" s="165"/>
      <c r="R14" s="235"/>
      <c r="S14" s="137"/>
    </row>
    <row r="15" spans="1:19" s="167" customFormat="1" ht="13.5" customHeight="1" x14ac:dyDescent="0.2">
      <c r="A15" s="163"/>
      <c r="B15" s="172"/>
      <c r="D15" s="960" t="s">
        <v>68</v>
      </c>
      <c r="E15" s="948">
        <v>1581</v>
      </c>
      <c r="F15" s="948">
        <v>1528</v>
      </c>
      <c r="G15" s="948">
        <v>1089</v>
      </c>
      <c r="H15" s="948">
        <v>554</v>
      </c>
      <c r="I15" s="948">
        <v>491</v>
      </c>
      <c r="J15" s="948">
        <v>423</v>
      </c>
      <c r="K15" s="948">
        <v>800</v>
      </c>
      <c r="L15" s="948">
        <v>1171</v>
      </c>
      <c r="M15" s="948">
        <v>1614</v>
      </c>
      <c r="N15" s="948">
        <v>1428</v>
      </c>
      <c r="O15" s="948">
        <v>1549</v>
      </c>
      <c r="P15" s="948">
        <v>1313</v>
      </c>
      <c r="Q15" s="948">
        <v>1226</v>
      </c>
      <c r="R15" s="238"/>
      <c r="S15" s="161"/>
    </row>
    <row r="16" spans="1:19" s="141" customFormat="1" ht="26.25" customHeight="1" x14ac:dyDescent="0.2">
      <c r="A16" s="985"/>
      <c r="B16" s="140"/>
      <c r="C16" s="986"/>
      <c r="D16" s="987" t="s">
        <v>645</v>
      </c>
      <c r="E16" s="988">
        <v>1130</v>
      </c>
      <c r="F16" s="988">
        <v>1145</v>
      </c>
      <c r="G16" s="988">
        <v>854</v>
      </c>
      <c r="H16" s="988">
        <v>354</v>
      </c>
      <c r="I16" s="988">
        <v>324</v>
      </c>
      <c r="J16" s="988">
        <v>259</v>
      </c>
      <c r="K16" s="988">
        <v>630</v>
      </c>
      <c r="L16" s="988">
        <v>948</v>
      </c>
      <c r="M16" s="988">
        <v>1040</v>
      </c>
      <c r="N16" s="988">
        <v>851</v>
      </c>
      <c r="O16" s="988">
        <v>957</v>
      </c>
      <c r="P16" s="988">
        <v>820</v>
      </c>
      <c r="Q16" s="988">
        <v>673</v>
      </c>
      <c r="R16" s="983"/>
      <c r="S16" s="140"/>
    </row>
    <row r="17" spans="1:19" s="160" customFormat="1" ht="18.75" customHeight="1" x14ac:dyDescent="0.2">
      <c r="A17" s="163"/>
      <c r="B17" s="159"/>
      <c r="C17" s="612" t="s">
        <v>237</v>
      </c>
      <c r="D17" s="989" t="s">
        <v>646</v>
      </c>
      <c r="E17" s="969">
        <v>451</v>
      </c>
      <c r="F17" s="969">
        <v>383</v>
      </c>
      <c r="G17" s="969">
        <v>235</v>
      </c>
      <c r="H17" s="969">
        <v>200</v>
      </c>
      <c r="I17" s="969">
        <v>167</v>
      </c>
      <c r="J17" s="969">
        <v>164</v>
      </c>
      <c r="K17" s="969">
        <v>170</v>
      </c>
      <c r="L17" s="969">
        <v>223</v>
      </c>
      <c r="M17" s="969">
        <v>574</v>
      </c>
      <c r="N17" s="969">
        <v>577</v>
      </c>
      <c r="O17" s="969">
        <v>592</v>
      </c>
      <c r="P17" s="969">
        <v>493</v>
      </c>
      <c r="Q17" s="969">
        <v>553</v>
      </c>
      <c r="R17" s="235"/>
      <c r="S17" s="137"/>
    </row>
    <row r="18" spans="1:19" s="160" customFormat="1" x14ac:dyDescent="0.2">
      <c r="A18" s="163"/>
      <c r="B18" s="159"/>
      <c r="C18" s="612"/>
      <c r="D18" s="239"/>
      <c r="E18" s="165"/>
      <c r="F18" s="165"/>
      <c r="G18" s="165"/>
      <c r="H18" s="165"/>
      <c r="I18" s="165"/>
      <c r="J18" s="165"/>
      <c r="K18" s="165"/>
      <c r="L18" s="165"/>
      <c r="M18" s="165"/>
      <c r="N18" s="165"/>
      <c r="O18" s="165"/>
      <c r="P18" s="165"/>
      <c r="Q18" s="165"/>
      <c r="R18" s="235"/>
      <c r="S18" s="137"/>
    </row>
    <row r="19" spans="1:19" s="160" customFormat="1" ht="13.5" customHeight="1" x14ac:dyDescent="0.2">
      <c r="A19" s="163"/>
      <c r="B19" s="159"/>
      <c r="C19" s="612"/>
      <c r="D19" s="239"/>
      <c r="E19" s="155"/>
      <c r="F19" s="155"/>
      <c r="G19" s="155"/>
      <c r="H19" s="155"/>
      <c r="I19" s="155"/>
      <c r="J19" s="155"/>
      <c r="K19" s="155"/>
      <c r="L19" s="155"/>
      <c r="M19" s="155"/>
      <c r="N19" s="155"/>
      <c r="O19" s="155"/>
      <c r="P19" s="155"/>
      <c r="Q19" s="155"/>
      <c r="R19" s="235"/>
      <c r="S19" s="137"/>
    </row>
    <row r="20" spans="1:19" s="160" customFormat="1" ht="13.5" customHeight="1" x14ac:dyDescent="0.2">
      <c r="A20" s="163"/>
      <c r="B20" s="159"/>
      <c r="C20" s="612"/>
      <c r="D20" s="491"/>
      <c r="E20" s="166"/>
      <c r="F20" s="166"/>
      <c r="G20" s="166"/>
      <c r="H20" s="166"/>
      <c r="I20" s="166"/>
      <c r="J20" s="166"/>
      <c r="K20" s="166"/>
      <c r="L20" s="166"/>
      <c r="M20" s="166"/>
      <c r="N20" s="166"/>
      <c r="O20" s="166"/>
      <c r="P20" s="166"/>
      <c r="Q20" s="166"/>
      <c r="R20" s="235"/>
      <c r="S20" s="137"/>
    </row>
    <row r="21" spans="1:19" s="160" customFormat="1" ht="13.5" customHeight="1" x14ac:dyDescent="0.2">
      <c r="A21" s="163"/>
      <c r="B21" s="159"/>
      <c r="C21" s="612"/>
      <c r="D21" s="491"/>
      <c r="E21" s="166"/>
      <c r="F21" s="166"/>
      <c r="G21" s="166"/>
      <c r="H21" s="166"/>
      <c r="I21" s="166"/>
      <c r="J21" s="166"/>
      <c r="K21" s="166"/>
      <c r="L21" s="166"/>
      <c r="M21" s="166"/>
      <c r="N21" s="166"/>
      <c r="O21" s="166"/>
      <c r="P21" s="166"/>
      <c r="Q21" s="166"/>
      <c r="R21" s="235"/>
      <c r="S21" s="137"/>
    </row>
    <row r="22" spans="1:19" s="160" customFormat="1" ht="13.5" customHeight="1" x14ac:dyDescent="0.2">
      <c r="A22" s="158"/>
      <c r="B22" s="159"/>
      <c r="C22" s="612"/>
      <c r="D22" s="491"/>
      <c r="E22" s="166"/>
      <c r="F22" s="166"/>
      <c r="G22" s="166"/>
      <c r="H22" s="166"/>
      <c r="I22" s="166"/>
      <c r="J22" s="166"/>
      <c r="K22" s="166"/>
      <c r="L22" s="166"/>
      <c r="M22" s="166"/>
      <c r="N22" s="166"/>
      <c r="O22" s="166"/>
      <c r="P22" s="166"/>
      <c r="Q22" s="166"/>
      <c r="R22" s="235"/>
      <c r="S22" s="137"/>
    </row>
    <row r="23" spans="1:19" s="160" customFormat="1" ht="13.5" customHeight="1" x14ac:dyDescent="0.2">
      <c r="A23" s="158"/>
      <c r="B23" s="159"/>
      <c r="C23" s="612"/>
      <c r="D23" s="491"/>
      <c r="E23" s="166"/>
      <c r="F23" s="166"/>
      <c r="G23" s="166"/>
      <c r="H23" s="166"/>
      <c r="I23" s="166"/>
      <c r="J23" s="166"/>
      <c r="K23" s="166"/>
      <c r="L23" s="166"/>
      <c r="M23" s="166"/>
      <c r="N23" s="166"/>
      <c r="O23" s="166"/>
      <c r="P23" s="166"/>
      <c r="Q23" s="166"/>
      <c r="R23" s="235"/>
      <c r="S23" s="137"/>
    </row>
    <row r="24" spans="1:19" s="160" customFormat="1" ht="13.5" customHeight="1" x14ac:dyDescent="0.2">
      <c r="A24" s="158"/>
      <c r="B24" s="159"/>
      <c r="C24" s="612"/>
      <c r="D24" s="491"/>
      <c r="E24" s="166"/>
      <c r="F24" s="166"/>
      <c r="G24" s="166"/>
      <c r="H24" s="166"/>
      <c r="I24" s="166"/>
      <c r="J24" s="166"/>
      <c r="K24" s="166"/>
      <c r="L24" s="166"/>
      <c r="M24" s="166"/>
      <c r="N24" s="166"/>
      <c r="O24" s="166"/>
      <c r="P24" s="166"/>
      <c r="Q24" s="166"/>
      <c r="R24" s="235"/>
      <c r="S24" s="137"/>
    </row>
    <row r="25" spans="1:19" s="160" customFormat="1" ht="13.5" customHeight="1" x14ac:dyDescent="0.2">
      <c r="A25" s="158"/>
      <c r="B25" s="159"/>
      <c r="C25" s="612"/>
      <c r="D25" s="491"/>
      <c r="E25" s="166"/>
      <c r="F25" s="166"/>
      <c r="G25" s="166"/>
      <c r="H25" s="166"/>
      <c r="I25" s="166"/>
      <c r="J25" s="166"/>
      <c r="K25" s="166"/>
      <c r="L25" s="166"/>
      <c r="M25" s="166"/>
      <c r="N25" s="166"/>
      <c r="O25" s="166"/>
      <c r="P25" s="166"/>
      <c r="Q25" s="166"/>
      <c r="R25" s="235"/>
      <c r="S25" s="137"/>
    </row>
    <row r="26" spans="1:19" s="167" customFormat="1" ht="13.5" customHeight="1" x14ac:dyDescent="0.2">
      <c r="A26" s="168"/>
      <c r="B26" s="169"/>
      <c r="C26" s="492"/>
      <c r="D26" s="237"/>
      <c r="E26" s="170"/>
      <c r="F26" s="170"/>
      <c r="G26" s="170"/>
      <c r="H26" s="170"/>
      <c r="I26" s="170"/>
      <c r="J26" s="170"/>
      <c r="K26" s="170"/>
      <c r="L26" s="170"/>
      <c r="M26" s="170"/>
      <c r="N26" s="170"/>
      <c r="O26" s="170"/>
      <c r="P26" s="170"/>
      <c r="Q26" s="170"/>
      <c r="R26" s="238"/>
      <c r="S26" s="161"/>
    </row>
    <row r="27" spans="1:19" ht="13.5" customHeight="1" x14ac:dyDescent="0.2">
      <c r="A27" s="135"/>
      <c r="B27" s="137"/>
      <c r="C27" s="612"/>
      <c r="D27" s="138"/>
      <c r="E27" s="166"/>
      <c r="F27" s="166"/>
      <c r="G27" s="166"/>
      <c r="H27" s="166"/>
      <c r="I27" s="166"/>
      <c r="J27" s="166"/>
      <c r="K27" s="166"/>
      <c r="L27" s="166"/>
      <c r="M27" s="166"/>
      <c r="N27" s="166"/>
      <c r="O27" s="166"/>
      <c r="P27" s="166"/>
      <c r="Q27" s="166"/>
      <c r="R27" s="235"/>
      <c r="S27" s="137"/>
    </row>
    <row r="28" spans="1:19" s="160" customFormat="1" ht="13.5" customHeight="1" x14ac:dyDescent="0.2">
      <c r="A28" s="158"/>
      <c r="B28" s="159"/>
      <c r="C28" s="612"/>
      <c r="D28" s="138"/>
      <c r="E28" s="166"/>
      <c r="F28" s="166"/>
      <c r="G28" s="166"/>
      <c r="H28" s="166"/>
      <c r="I28" s="166"/>
      <c r="J28" s="166"/>
      <c r="K28" s="166"/>
      <c r="L28" s="166"/>
      <c r="M28" s="166"/>
      <c r="N28" s="166"/>
      <c r="O28" s="166"/>
      <c r="P28" s="166"/>
      <c r="Q28" s="166"/>
      <c r="R28" s="235"/>
      <c r="S28" s="137"/>
    </row>
    <row r="29" spans="1:19" s="160" customFormat="1" ht="13.5" customHeight="1" x14ac:dyDescent="0.2">
      <c r="A29" s="158"/>
      <c r="B29" s="159"/>
      <c r="C29" s="612"/>
      <c r="D29" s="239"/>
      <c r="E29" s="166"/>
      <c r="F29" s="166"/>
      <c r="G29" s="166"/>
      <c r="H29" s="166"/>
      <c r="I29" s="166"/>
      <c r="J29" s="166"/>
      <c r="K29" s="166"/>
      <c r="L29" s="166"/>
      <c r="M29" s="166"/>
      <c r="N29" s="166"/>
      <c r="O29" s="166"/>
      <c r="P29" s="166"/>
      <c r="Q29" s="166"/>
      <c r="R29" s="235"/>
      <c r="S29" s="137"/>
    </row>
    <row r="30" spans="1:19" s="160" customFormat="1" ht="13.5" customHeight="1" x14ac:dyDescent="0.2">
      <c r="A30" s="158"/>
      <c r="B30" s="159"/>
      <c r="C30" s="612"/>
      <c r="D30" s="744"/>
      <c r="E30" s="745"/>
      <c r="F30" s="745"/>
      <c r="G30" s="745"/>
      <c r="H30" s="745"/>
      <c r="I30" s="745"/>
      <c r="J30" s="745"/>
      <c r="K30" s="745"/>
      <c r="L30" s="745"/>
      <c r="M30" s="745"/>
      <c r="N30" s="745"/>
      <c r="O30" s="745"/>
      <c r="P30" s="745"/>
      <c r="Q30" s="745"/>
      <c r="R30" s="235"/>
      <c r="S30" s="137"/>
    </row>
    <row r="31" spans="1:19" s="167" customFormat="1" ht="13.5" customHeight="1" x14ac:dyDescent="0.2">
      <c r="A31" s="168"/>
      <c r="B31" s="169"/>
      <c r="C31" s="492"/>
      <c r="D31" s="746"/>
      <c r="E31" s="746"/>
      <c r="F31" s="746"/>
      <c r="G31" s="746"/>
      <c r="H31" s="746"/>
      <c r="I31" s="746"/>
      <c r="J31" s="746"/>
      <c r="K31" s="746"/>
      <c r="L31" s="746"/>
      <c r="M31" s="746"/>
      <c r="N31" s="746"/>
      <c r="O31" s="746"/>
      <c r="P31" s="746"/>
      <c r="Q31" s="746"/>
      <c r="R31" s="238"/>
      <c r="S31" s="161"/>
    </row>
    <row r="32" spans="1:19" ht="35.25" customHeight="1" x14ac:dyDescent="0.2">
      <c r="A32" s="135"/>
      <c r="B32" s="137"/>
      <c r="C32" s="612"/>
      <c r="D32" s="747"/>
      <c r="E32" s="745"/>
      <c r="F32" s="745"/>
      <c r="G32" s="745"/>
      <c r="H32" s="745"/>
      <c r="I32" s="745"/>
      <c r="J32" s="745"/>
      <c r="K32" s="745"/>
      <c r="L32" s="745"/>
      <c r="M32" s="745"/>
      <c r="N32" s="745"/>
      <c r="O32" s="745"/>
      <c r="P32" s="745"/>
      <c r="Q32" s="745"/>
      <c r="R32" s="235"/>
      <c r="S32" s="137"/>
    </row>
    <row r="33" spans="1:19" ht="13.5" customHeight="1" x14ac:dyDescent="0.2">
      <c r="A33" s="135"/>
      <c r="B33" s="137"/>
      <c r="C33" s="961" t="s">
        <v>180</v>
      </c>
      <c r="D33" s="962"/>
      <c r="E33" s="962"/>
      <c r="F33" s="962"/>
      <c r="G33" s="962"/>
      <c r="H33" s="962"/>
      <c r="I33" s="962"/>
      <c r="J33" s="962"/>
      <c r="K33" s="962"/>
      <c r="L33" s="962"/>
      <c r="M33" s="962"/>
      <c r="N33" s="962"/>
      <c r="O33" s="962"/>
      <c r="P33" s="962"/>
      <c r="Q33" s="963"/>
      <c r="R33" s="235"/>
      <c r="S33" s="164"/>
    </row>
    <row r="34" spans="1:19" s="160" customFormat="1" ht="3.75" customHeight="1" x14ac:dyDescent="0.2">
      <c r="A34" s="158"/>
      <c r="B34" s="159"/>
      <c r="C34" s="612"/>
      <c r="D34" s="239"/>
      <c r="E34" s="166"/>
      <c r="F34" s="166"/>
      <c r="G34" s="166"/>
      <c r="H34" s="166"/>
      <c r="I34" s="166"/>
      <c r="J34" s="166"/>
      <c r="K34" s="166"/>
      <c r="L34" s="166"/>
      <c r="M34" s="166"/>
      <c r="N34" s="166"/>
      <c r="O34" s="166"/>
      <c r="P34" s="166"/>
      <c r="Q34" s="166"/>
      <c r="R34" s="235"/>
      <c r="S34" s="137"/>
    </row>
    <row r="35" spans="1:19" ht="12.75" customHeight="1" x14ac:dyDescent="0.2">
      <c r="A35" s="135"/>
      <c r="B35" s="137"/>
      <c r="C35" s="1496"/>
      <c r="D35" s="1496"/>
      <c r="E35" s="947">
        <v>2002</v>
      </c>
      <c r="F35" s="947">
        <v>2003</v>
      </c>
      <c r="G35" s="947">
        <v>2004</v>
      </c>
      <c r="H35" s="949" t="s">
        <v>647</v>
      </c>
      <c r="I35" s="947" t="s">
        <v>648</v>
      </c>
      <c r="J35" s="947" t="s">
        <v>649</v>
      </c>
      <c r="K35" s="947" t="s">
        <v>650</v>
      </c>
      <c r="L35" s="940" t="s">
        <v>651</v>
      </c>
      <c r="M35" s="943" t="s">
        <v>652</v>
      </c>
      <c r="N35" s="957" t="s">
        <v>653</v>
      </c>
      <c r="O35" s="957">
        <v>2013</v>
      </c>
      <c r="P35" s="957">
        <v>2014</v>
      </c>
      <c r="Q35" s="957">
        <v>2015</v>
      </c>
      <c r="R35" s="235"/>
      <c r="S35" s="137"/>
    </row>
    <row r="36" spans="1:19" ht="3.75" customHeight="1" x14ac:dyDescent="0.2">
      <c r="A36" s="135"/>
      <c r="B36" s="137"/>
      <c r="C36" s="914"/>
      <c r="D36" s="914"/>
      <c r="E36" s="899"/>
      <c r="F36" s="899"/>
      <c r="G36" s="935"/>
      <c r="H36" s="950"/>
      <c r="I36" s="1025"/>
      <c r="J36" s="1025"/>
      <c r="K36" s="1025"/>
      <c r="L36" s="935"/>
      <c r="M36" s="935"/>
      <c r="N36" s="958"/>
      <c r="O36" s="958"/>
      <c r="P36" s="958"/>
      <c r="Q36" s="958"/>
      <c r="R36" s="235"/>
      <c r="S36" s="137"/>
    </row>
    <row r="37" spans="1:19" ht="13.5" customHeight="1" x14ac:dyDescent="0.2">
      <c r="A37" s="135"/>
      <c r="B37" s="137"/>
      <c r="C37" s="1493" t="s">
        <v>394</v>
      </c>
      <c r="D37" s="1494"/>
      <c r="E37" s="899"/>
      <c r="F37" s="899"/>
      <c r="G37" s="935"/>
      <c r="H37" s="950"/>
      <c r="I37" s="1025"/>
      <c r="J37" s="1025"/>
      <c r="K37" s="1025"/>
      <c r="L37" s="935"/>
      <c r="M37" s="935"/>
      <c r="N37" s="958"/>
      <c r="O37" s="958"/>
      <c r="P37" s="958"/>
      <c r="Q37" s="958"/>
      <c r="R37" s="235"/>
      <c r="S37" s="137"/>
    </row>
    <row r="38" spans="1:19" s="171" customFormat="1" ht="13.5" customHeight="1" x14ac:dyDescent="0.2">
      <c r="A38" s="163"/>
      <c r="B38" s="172"/>
      <c r="D38" s="960" t="s">
        <v>68</v>
      </c>
      <c r="E38" s="959" t="s">
        <v>395</v>
      </c>
      <c r="F38" s="959" t="s">
        <v>395</v>
      </c>
      <c r="G38" s="959" t="s">
        <v>395</v>
      </c>
      <c r="H38" s="915">
        <v>49</v>
      </c>
      <c r="I38" s="932">
        <v>28</v>
      </c>
      <c r="J38" s="932">
        <v>54</v>
      </c>
      <c r="K38" s="932">
        <v>423</v>
      </c>
      <c r="L38" s="941">
        <v>324</v>
      </c>
      <c r="M38" s="944">
        <v>266</v>
      </c>
      <c r="N38" s="936">
        <v>550</v>
      </c>
      <c r="O38" s="936">
        <v>547</v>
      </c>
      <c r="P38" s="936">
        <v>344</v>
      </c>
      <c r="Q38" s="936">
        <v>254</v>
      </c>
      <c r="R38" s="235"/>
      <c r="S38" s="137"/>
    </row>
    <row r="39" spans="1:19" s="160" customFormat="1" ht="18.75" customHeight="1" x14ac:dyDescent="0.2">
      <c r="A39" s="158"/>
      <c r="B39" s="159"/>
      <c r="C39" s="612"/>
      <c r="D39" s="236"/>
      <c r="E39" s="900"/>
      <c r="F39" s="900"/>
      <c r="G39" s="945"/>
      <c r="H39" s="165"/>
      <c r="I39" s="934"/>
      <c r="J39" s="934"/>
      <c r="K39" s="934"/>
      <c r="L39" s="937"/>
      <c r="M39" s="945"/>
      <c r="N39" s="939"/>
      <c r="O39" s="939"/>
      <c r="P39" s="939"/>
      <c r="Q39" s="939"/>
      <c r="R39" s="235"/>
      <c r="S39" s="137"/>
    </row>
    <row r="40" spans="1:19" s="160" customFormat="1" ht="13.5" customHeight="1" x14ac:dyDescent="0.2">
      <c r="A40" s="158"/>
      <c r="B40" s="159"/>
      <c r="C40" s="1493" t="s">
        <v>146</v>
      </c>
      <c r="D40" s="1494"/>
      <c r="E40" s="900"/>
      <c r="F40" s="900"/>
      <c r="G40" s="945"/>
      <c r="H40" s="165"/>
      <c r="I40" s="934"/>
      <c r="J40" s="934"/>
      <c r="K40" s="934"/>
      <c r="L40" s="937"/>
      <c r="M40" s="945"/>
      <c r="N40" s="939"/>
      <c r="O40" s="939"/>
      <c r="P40" s="939"/>
      <c r="Q40" s="939"/>
      <c r="R40" s="235"/>
      <c r="S40" s="137"/>
    </row>
    <row r="41" spans="1:19" s="167" customFormat="1" ht="13.5" customHeight="1" x14ac:dyDescent="0.2">
      <c r="A41" s="168"/>
      <c r="B41" s="169"/>
      <c r="D41" s="960" t="s">
        <v>68</v>
      </c>
      <c r="E41" s="959" t="s">
        <v>395</v>
      </c>
      <c r="F41" s="959" t="s">
        <v>395</v>
      </c>
      <c r="G41" s="959" t="s">
        <v>395</v>
      </c>
      <c r="H41" s="916">
        <v>664</v>
      </c>
      <c r="I41" s="933">
        <v>891</v>
      </c>
      <c r="J41" s="933">
        <v>1422</v>
      </c>
      <c r="K41" s="933">
        <v>19278</v>
      </c>
      <c r="L41" s="942">
        <v>6145</v>
      </c>
      <c r="M41" s="946">
        <v>3601</v>
      </c>
      <c r="N41" s="938">
        <v>8703</v>
      </c>
      <c r="O41" s="938">
        <v>7434</v>
      </c>
      <c r="P41" s="938">
        <v>4460</v>
      </c>
      <c r="Q41" s="938">
        <v>3872</v>
      </c>
      <c r="R41" s="238"/>
      <c r="S41" s="161"/>
    </row>
    <row r="42" spans="1:19" s="141" customFormat="1" ht="26.25" customHeight="1" x14ac:dyDescent="0.2">
      <c r="A42" s="139"/>
      <c r="B42" s="140"/>
      <c r="C42" s="986"/>
      <c r="D42" s="987" t="s">
        <v>645</v>
      </c>
      <c r="E42" s="990" t="s">
        <v>395</v>
      </c>
      <c r="F42" s="990" t="s">
        <v>395</v>
      </c>
      <c r="G42" s="990" t="s">
        <v>395</v>
      </c>
      <c r="H42" s="992">
        <v>101</v>
      </c>
      <c r="I42" s="991">
        <v>116</v>
      </c>
      <c r="J42" s="991">
        <v>122</v>
      </c>
      <c r="K42" s="991">
        <v>9492</v>
      </c>
      <c r="L42" s="993">
        <v>3334</v>
      </c>
      <c r="M42" s="994">
        <v>2266</v>
      </c>
      <c r="N42" s="995">
        <v>4718</v>
      </c>
      <c r="O42" s="995">
        <v>3439</v>
      </c>
      <c r="P42" s="995">
        <v>2281</v>
      </c>
      <c r="Q42" s="995">
        <v>2413</v>
      </c>
      <c r="R42" s="983"/>
      <c r="S42" s="140"/>
    </row>
    <row r="43" spans="1:19" s="160" customFormat="1" ht="18.75" customHeight="1" x14ac:dyDescent="0.2">
      <c r="A43" s="158"/>
      <c r="B43" s="159"/>
      <c r="C43" s="612" t="s">
        <v>237</v>
      </c>
      <c r="D43" s="989" t="s">
        <v>646</v>
      </c>
      <c r="E43" s="959" t="s">
        <v>395</v>
      </c>
      <c r="F43" s="959" t="s">
        <v>395</v>
      </c>
      <c r="G43" s="959" t="s">
        <v>395</v>
      </c>
      <c r="H43" s="965">
        <v>563</v>
      </c>
      <c r="I43" s="964">
        <v>775</v>
      </c>
      <c r="J43" s="964">
        <v>1300</v>
      </c>
      <c r="K43" s="964">
        <v>9786</v>
      </c>
      <c r="L43" s="966">
        <v>2811</v>
      </c>
      <c r="M43" s="967">
        <v>1335</v>
      </c>
      <c r="N43" s="968">
        <v>3985</v>
      </c>
      <c r="O43" s="968">
        <v>3995</v>
      </c>
      <c r="P43" s="968">
        <v>2179</v>
      </c>
      <c r="Q43" s="968">
        <v>1459</v>
      </c>
      <c r="R43" s="235"/>
      <c r="S43" s="137"/>
    </row>
    <row r="44" spans="1:19" s="160" customFormat="1" ht="13.5" customHeight="1" x14ac:dyDescent="0.2">
      <c r="A44" s="158"/>
      <c r="B44" s="159"/>
      <c r="C44" s="612"/>
      <c r="D44" s="239"/>
      <c r="E44" s="166"/>
      <c r="F44" s="166"/>
      <c r="G44" s="166"/>
      <c r="H44" s="166"/>
      <c r="I44" s="166"/>
      <c r="J44" s="166"/>
      <c r="K44" s="166"/>
      <c r="L44" s="166"/>
      <c r="M44" s="166"/>
      <c r="N44" s="166"/>
      <c r="O44" s="166"/>
      <c r="P44" s="166"/>
      <c r="Q44" s="166"/>
      <c r="R44" s="235"/>
      <c r="S44" s="137"/>
    </row>
    <row r="45" spans="1:19" s="917" customFormat="1" ht="13.5" customHeight="1" x14ac:dyDescent="0.2">
      <c r="A45" s="919"/>
      <c r="B45" s="919"/>
      <c r="C45" s="920"/>
      <c r="D45" s="744"/>
      <c r="E45" s="745"/>
      <c r="F45" s="745"/>
      <c r="G45" s="745"/>
      <c r="H45" s="745"/>
      <c r="I45" s="745"/>
      <c r="J45" s="745"/>
      <c r="K45" s="745"/>
      <c r="L45" s="745"/>
      <c r="M45" s="745"/>
      <c r="N45" s="745"/>
      <c r="O45" s="745"/>
      <c r="P45" s="745"/>
      <c r="Q45" s="745"/>
      <c r="R45" s="235"/>
      <c r="S45" s="137"/>
    </row>
    <row r="46" spans="1:19" s="918" customFormat="1" ht="13.5" customHeight="1" x14ac:dyDescent="0.2">
      <c r="A46" s="746"/>
      <c r="B46" s="746"/>
      <c r="C46" s="922"/>
      <c r="D46" s="746"/>
      <c r="E46" s="923"/>
      <c r="F46" s="923"/>
      <c r="G46" s="923"/>
      <c r="H46" s="923"/>
      <c r="I46" s="923"/>
      <c r="J46" s="923"/>
      <c r="K46" s="923"/>
      <c r="L46" s="923"/>
      <c r="M46" s="923"/>
      <c r="N46" s="923"/>
      <c r="O46" s="923"/>
      <c r="P46" s="923"/>
      <c r="Q46" s="923"/>
      <c r="R46" s="235"/>
      <c r="S46" s="137"/>
    </row>
    <row r="47" spans="1:19" s="616" customFormat="1" ht="13.5" customHeight="1" x14ac:dyDescent="0.2">
      <c r="A47" s="921"/>
      <c r="B47" s="921"/>
      <c r="C47" s="920"/>
      <c r="D47" s="747"/>
      <c r="E47" s="745"/>
      <c r="F47" s="745"/>
      <c r="G47" s="745"/>
      <c r="H47" s="745"/>
      <c r="I47" s="745"/>
      <c r="J47" s="745"/>
      <c r="K47" s="745"/>
      <c r="L47" s="745"/>
      <c r="M47" s="745"/>
      <c r="N47" s="745"/>
      <c r="O47" s="745"/>
      <c r="P47" s="745"/>
      <c r="Q47" s="745"/>
      <c r="R47" s="235"/>
      <c r="S47" s="137"/>
    </row>
    <row r="48" spans="1:19" s="917" customFormat="1" ht="13.5" customHeight="1" x14ac:dyDescent="0.2">
      <c r="A48" s="919"/>
      <c r="B48" s="919"/>
      <c r="C48" s="920"/>
      <c r="D48" s="747"/>
      <c r="E48" s="745"/>
      <c r="F48" s="745"/>
      <c r="G48" s="745"/>
      <c r="H48" s="745"/>
      <c r="I48" s="745"/>
      <c r="J48" s="745"/>
      <c r="K48" s="745"/>
      <c r="L48" s="745"/>
      <c r="M48" s="745"/>
      <c r="N48" s="745"/>
      <c r="O48" s="745"/>
      <c r="P48" s="745"/>
      <c r="Q48" s="745"/>
      <c r="R48" s="235"/>
      <c r="S48" s="137"/>
    </row>
    <row r="49" spans="1:19" s="917" customFormat="1" ht="13.5" customHeight="1" x14ac:dyDescent="0.2">
      <c r="A49" s="919"/>
      <c r="B49" s="919"/>
      <c r="C49" s="920"/>
      <c r="D49" s="744"/>
      <c r="E49" s="745"/>
      <c r="F49" s="745"/>
      <c r="G49" s="745"/>
      <c r="H49" s="745"/>
      <c r="I49" s="745"/>
      <c r="J49" s="745"/>
      <c r="K49" s="745"/>
      <c r="L49" s="745"/>
      <c r="M49" s="745"/>
      <c r="N49" s="745"/>
      <c r="O49" s="745"/>
      <c r="P49" s="745"/>
      <c r="Q49" s="745"/>
      <c r="R49" s="235"/>
      <c r="S49" s="137"/>
    </row>
    <row r="50" spans="1:19" s="917" customFormat="1" ht="13.5" customHeight="1" x14ac:dyDescent="0.2">
      <c r="A50" s="919"/>
      <c r="B50" s="919"/>
      <c r="C50" s="920"/>
      <c r="D50" s="744"/>
      <c r="E50" s="745"/>
      <c r="F50" s="745"/>
      <c r="G50" s="745"/>
      <c r="H50" s="745"/>
      <c r="I50" s="745"/>
      <c r="J50" s="745"/>
      <c r="K50" s="745"/>
      <c r="L50" s="745"/>
      <c r="M50" s="745"/>
      <c r="N50" s="745"/>
      <c r="O50" s="745"/>
      <c r="P50" s="745"/>
      <c r="Q50" s="745"/>
      <c r="R50" s="235"/>
      <c r="S50" s="137"/>
    </row>
    <row r="51" spans="1:19" s="616" customFormat="1" ht="13.5" customHeight="1" x14ac:dyDescent="0.2">
      <c r="A51" s="921"/>
      <c r="B51" s="921"/>
      <c r="C51" s="924"/>
      <c r="D51" s="1501"/>
      <c r="E51" s="1501"/>
      <c r="F51" s="1501"/>
      <c r="G51" s="1501"/>
      <c r="H51" s="925"/>
      <c r="I51" s="925"/>
      <c r="J51" s="925"/>
      <c r="K51" s="925"/>
      <c r="L51" s="925"/>
      <c r="M51" s="925"/>
      <c r="N51" s="925"/>
      <c r="O51" s="925"/>
      <c r="P51" s="925"/>
      <c r="Q51" s="925"/>
      <c r="R51" s="235"/>
      <c r="S51" s="137"/>
    </row>
    <row r="52" spans="1:19" s="616" customFormat="1" ht="13.5" customHeight="1" x14ac:dyDescent="0.2">
      <c r="A52" s="921"/>
      <c r="B52" s="921"/>
      <c r="C52" s="921"/>
      <c r="D52" s="921"/>
      <c r="E52" s="921"/>
      <c r="F52" s="921"/>
      <c r="G52" s="921"/>
      <c r="H52" s="921"/>
      <c r="I52" s="921"/>
      <c r="J52" s="921"/>
      <c r="K52" s="921"/>
      <c r="L52" s="921"/>
      <c r="M52" s="921"/>
      <c r="N52" s="921"/>
      <c r="O52" s="921"/>
      <c r="P52" s="921"/>
      <c r="Q52" s="921"/>
      <c r="R52" s="235"/>
      <c r="S52" s="137"/>
    </row>
    <row r="53" spans="1:19" s="616" customFormat="1" ht="13.5" customHeight="1" x14ac:dyDescent="0.2">
      <c r="A53" s="921"/>
      <c r="B53" s="921"/>
      <c r="C53" s="926"/>
      <c r="D53" s="927"/>
      <c r="E53" s="928"/>
      <c r="F53" s="928"/>
      <c r="G53" s="928"/>
      <c r="H53" s="928"/>
      <c r="I53" s="928"/>
      <c r="J53" s="928"/>
      <c r="K53" s="928"/>
      <c r="L53" s="928"/>
      <c r="M53" s="928"/>
      <c r="N53" s="928"/>
      <c r="O53" s="928"/>
      <c r="P53" s="928"/>
      <c r="Q53" s="928"/>
      <c r="R53" s="235"/>
      <c r="S53" s="137"/>
    </row>
    <row r="54" spans="1:19" s="616" customFormat="1" ht="13.5" customHeight="1" x14ac:dyDescent="0.2">
      <c r="A54" s="921"/>
      <c r="B54" s="921"/>
      <c r="C54" s="1496"/>
      <c r="D54" s="1496"/>
      <c r="E54" s="929"/>
      <c r="F54" s="929"/>
      <c r="G54" s="929"/>
      <c r="H54" s="929"/>
      <c r="I54" s="929"/>
      <c r="J54" s="929"/>
      <c r="K54" s="929"/>
      <c r="L54" s="929"/>
      <c r="M54" s="929"/>
      <c r="N54" s="929"/>
      <c r="O54" s="929"/>
      <c r="P54" s="929"/>
      <c r="Q54" s="929"/>
      <c r="R54" s="235"/>
      <c r="S54" s="137"/>
    </row>
    <row r="55" spans="1:19" s="616" customFormat="1" ht="13.5" customHeight="1" x14ac:dyDescent="0.2">
      <c r="A55" s="921"/>
      <c r="B55" s="921"/>
      <c r="C55" s="1500"/>
      <c r="D55" s="1500"/>
      <c r="E55" s="930"/>
      <c r="F55" s="930"/>
      <c r="G55" s="930"/>
      <c r="H55" s="930"/>
      <c r="I55" s="930"/>
      <c r="J55" s="930"/>
      <c r="K55" s="930"/>
      <c r="L55" s="930"/>
      <c r="M55" s="930"/>
      <c r="N55" s="930"/>
      <c r="O55" s="930"/>
      <c r="P55" s="930"/>
      <c r="Q55" s="930"/>
      <c r="R55" s="235"/>
      <c r="S55" s="137"/>
    </row>
    <row r="56" spans="1:19" s="616" customFormat="1" ht="13.5" customHeight="1" x14ac:dyDescent="0.2">
      <c r="A56" s="921"/>
      <c r="B56" s="921"/>
      <c r="C56" s="922"/>
      <c r="D56" s="931"/>
      <c r="E56" s="930"/>
      <c r="F56" s="930"/>
      <c r="G56" s="930"/>
      <c r="H56" s="930"/>
      <c r="I56" s="930"/>
      <c r="J56" s="930"/>
      <c r="K56" s="930"/>
      <c r="L56" s="930"/>
      <c r="M56" s="930"/>
      <c r="N56" s="930"/>
      <c r="O56" s="930"/>
      <c r="P56" s="930"/>
      <c r="Q56" s="930"/>
      <c r="R56" s="235"/>
      <c r="S56" s="137"/>
    </row>
    <row r="57" spans="1:19" s="616" customFormat="1" ht="13.5" customHeight="1" x14ac:dyDescent="0.2">
      <c r="A57" s="921"/>
      <c r="B57" s="921"/>
      <c r="C57" s="920"/>
      <c r="D57" s="747"/>
      <c r="E57" s="930"/>
      <c r="F57" s="930"/>
      <c r="G57" s="930"/>
      <c r="H57" s="930"/>
      <c r="I57" s="930"/>
      <c r="J57" s="930"/>
      <c r="K57" s="930"/>
      <c r="L57" s="930"/>
      <c r="M57" s="930"/>
      <c r="N57" s="930"/>
      <c r="O57" s="930"/>
      <c r="P57" s="930"/>
      <c r="Q57" s="930"/>
      <c r="R57" s="235"/>
      <c r="S57" s="137"/>
    </row>
    <row r="58" spans="1:19" s="984" customFormat="1" ht="13.5" customHeight="1" x14ac:dyDescent="0.2">
      <c r="A58" s="982"/>
      <c r="B58" s="982"/>
      <c r="C58" s="1499" t="s">
        <v>654</v>
      </c>
      <c r="D58" s="1499"/>
      <c r="E58" s="1499"/>
      <c r="F58" s="1499"/>
      <c r="G58" s="1499"/>
      <c r="H58" s="1499"/>
      <c r="I58" s="1499"/>
      <c r="J58" s="1499"/>
      <c r="K58" s="1499"/>
      <c r="L58" s="1499"/>
      <c r="M58" s="1499"/>
      <c r="N58" s="1499"/>
      <c r="O58" s="1499"/>
      <c r="P58" s="1499"/>
      <c r="Q58" s="1499"/>
      <c r="R58" s="983"/>
      <c r="S58" s="140"/>
    </row>
    <row r="59" spans="1:19" s="141" customFormat="1" ht="13.5" customHeight="1" x14ac:dyDescent="0.2">
      <c r="A59" s="982"/>
      <c r="B59" s="982"/>
      <c r="C59" s="1499" t="s">
        <v>416</v>
      </c>
      <c r="D59" s="1499"/>
      <c r="E59" s="1499"/>
      <c r="F59" s="1499"/>
      <c r="G59" s="1499"/>
      <c r="H59" s="1499"/>
      <c r="I59" s="1499"/>
      <c r="J59" s="1499"/>
      <c r="K59" s="1499"/>
      <c r="L59" s="1499"/>
      <c r="M59" s="1499"/>
      <c r="N59" s="1499"/>
      <c r="O59" s="1499"/>
      <c r="P59" s="1499"/>
      <c r="Q59" s="1499"/>
      <c r="R59" s="983"/>
      <c r="S59" s="140"/>
    </row>
    <row r="60" spans="1:19" s="418" customFormat="1" ht="13.5" customHeight="1" x14ac:dyDescent="0.2">
      <c r="A60" s="921"/>
      <c r="B60" s="921"/>
      <c r="C60" s="487" t="s">
        <v>444</v>
      </c>
      <c r="D60" s="442"/>
      <c r="E60" s="951"/>
      <c r="F60" s="951"/>
      <c r="G60" s="951"/>
      <c r="H60" s="951"/>
      <c r="I60" s="952" t="s">
        <v>135</v>
      </c>
      <c r="J60" s="953"/>
      <c r="K60" s="953"/>
      <c r="L60" s="953"/>
      <c r="M60" s="519"/>
      <c r="N60" s="592"/>
      <c r="O60" s="592"/>
      <c r="P60" s="592"/>
      <c r="Q60" s="592"/>
      <c r="R60" s="235"/>
    </row>
    <row r="61" spans="1:19" ht="13.5" customHeight="1" x14ac:dyDescent="0.2">
      <c r="A61" s="135"/>
      <c r="B61" s="137"/>
      <c r="C61" s="465"/>
      <c r="D61" s="137"/>
      <c r="E61" s="174"/>
      <c r="F61" s="1428">
        <v>42495</v>
      </c>
      <c r="G61" s="1428"/>
      <c r="H61" s="1428"/>
      <c r="I61" s="1428"/>
      <c r="J61" s="1428"/>
      <c r="K61" s="1428"/>
      <c r="L61" s="1428"/>
      <c r="M61" s="1428"/>
      <c r="N61" s="1428"/>
      <c r="O61" s="1428"/>
      <c r="P61" s="1428"/>
      <c r="Q61" s="1428"/>
      <c r="R61" s="407">
        <v>9</v>
      </c>
      <c r="S61" s="137"/>
    </row>
    <row r="62" spans="1:19" ht="15" customHeight="1" x14ac:dyDescent="0.2">
      <c r="B62" s="465"/>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M8"/>
    <mergeCell ref="N8:Q8"/>
  </mergeCells>
  <conditionalFormatting sqref="E9:Q11 E8 E35:G35 H35:Q37">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06" t="s">
        <v>324</v>
      </c>
      <c r="E1" s="1506"/>
      <c r="F1" s="1506"/>
      <c r="G1" s="1506"/>
      <c r="H1" s="1506"/>
      <c r="I1" s="1506"/>
      <c r="J1" s="1506"/>
      <c r="K1" s="1506"/>
      <c r="L1" s="1506"/>
      <c r="M1" s="1506"/>
      <c r="N1" s="1506"/>
      <c r="O1" s="1506"/>
      <c r="P1" s="1506"/>
      <c r="Q1" s="1506"/>
      <c r="R1" s="1506"/>
      <c r="S1" s="2"/>
    </row>
    <row r="2" spans="1:19" ht="6" customHeight="1" x14ac:dyDescent="0.2">
      <c r="A2" s="2"/>
      <c r="B2" s="1507"/>
      <c r="C2" s="1508"/>
      <c r="D2" s="1509"/>
      <c r="E2" s="4"/>
      <c r="F2" s="4"/>
      <c r="G2" s="4"/>
      <c r="H2" s="4"/>
      <c r="I2" s="4"/>
      <c r="J2" s="4"/>
      <c r="K2" s="4"/>
      <c r="L2" s="4"/>
      <c r="M2" s="4"/>
      <c r="N2" s="4"/>
      <c r="O2" s="4"/>
      <c r="P2" s="4"/>
      <c r="Q2" s="4"/>
      <c r="R2" s="4"/>
      <c r="S2" s="2"/>
    </row>
    <row r="3" spans="1:19" ht="13.5" customHeight="1" thickBot="1" x14ac:dyDescent="0.25">
      <c r="A3" s="2"/>
      <c r="B3" s="228"/>
      <c r="C3" s="4"/>
      <c r="D3" s="4"/>
      <c r="E3" s="629"/>
      <c r="F3" s="629"/>
      <c r="G3" s="629"/>
      <c r="H3" s="629"/>
      <c r="I3" s="551"/>
      <c r="J3" s="629"/>
      <c r="K3" s="629"/>
      <c r="L3" s="629"/>
      <c r="M3" s="629"/>
      <c r="N3" s="629"/>
      <c r="O3" s="629"/>
      <c r="P3" s="629"/>
      <c r="Q3" s="629" t="s">
        <v>73</v>
      </c>
      <c r="R3" s="4"/>
      <c r="S3" s="2"/>
    </row>
    <row r="4" spans="1:19" s="7" customFormat="1" ht="13.5" customHeight="1" thickBot="1" x14ac:dyDescent="0.25">
      <c r="A4" s="6"/>
      <c r="B4" s="227"/>
      <c r="C4" s="403" t="s">
        <v>215</v>
      </c>
      <c r="D4" s="552"/>
      <c r="E4" s="552"/>
      <c r="F4" s="552"/>
      <c r="G4" s="552"/>
      <c r="H4" s="552"/>
      <c r="I4" s="552"/>
      <c r="J4" s="552"/>
      <c r="K4" s="552"/>
      <c r="L4" s="552"/>
      <c r="M4" s="552"/>
      <c r="N4" s="552"/>
      <c r="O4" s="552"/>
      <c r="P4" s="552"/>
      <c r="Q4" s="553"/>
      <c r="R4" s="4"/>
      <c r="S4" s="6"/>
    </row>
    <row r="5" spans="1:19" ht="4.5" customHeight="1" x14ac:dyDescent="0.2">
      <c r="A5" s="2"/>
      <c r="B5" s="228"/>
      <c r="C5" s="1510" t="s">
        <v>78</v>
      </c>
      <c r="D5" s="1510"/>
      <c r="E5" s="1511"/>
      <c r="F5" s="1511"/>
      <c r="G5" s="1511"/>
      <c r="H5" s="1511"/>
      <c r="I5" s="1511"/>
      <c r="J5" s="1511"/>
      <c r="K5" s="1511"/>
      <c r="L5" s="1511"/>
      <c r="M5" s="1511"/>
      <c r="N5" s="1511"/>
      <c r="O5" s="633"/>
      <c r="P5" s="633"/>
      <c r="Q5" s="633"/>
      <c r="R5" s="4"/>
      <c r="S5" s="2"/>
    </row>
    <row r="6" spans="1:19" ht="12" customHeight="1" x14ac:dyDescent="0.2">
      <c r="A6" s="2"/>
      <c r="B6" s="228"/>
      <c r="C6" s="1510"/>
      <c r="D6" s="1510"/>
      <c r="E6" s="1512" t="str">
        <f>+'11desemprego_IEFP'!E6:O6</f>
        <v>2015</v>
      </c>
      <c r="F6" s="1512"/>
      <c r="G6" s="1512"/>
      <c r="H6" s="1512"/>
      <c r="I6" s="1512"/>
      <c r="J6" s="1512"/>
      <c r="K6" s="1512"/>
      <c r="L6" s="1512"/>
      <c r="M6" s="1512"/>
      <c r="N6" s="1512" t="str">
        <f>+'11desemprego_IEFP'!N6</f>
        <v>2016</v>
      </c>
      <c r="O6" s="1512"/>
      <c r="P6" s="1512"/>
      <c r="Q6" s="1512"/>
      <c r="R6" s="4"/>
      <c r="S6" s="2"/>
    </row>
    <row r="7" spans="1:19" x14ac:dyDescent="0.2">
      <c r="A7" s="2"/>
      <c r="B7" s="228"/>
      <c r="C7" s="636"/>
      <c r="D7" s="636"/>
      <c r="E7" s="630" t="s">
        <v>102</v>
      </c>
      <c r="F7" s="741" t="s">
        <v>101</v>
      </c>
      <c r="G7" s="741" t="s">
        <v>100</v>
      </c>
      <c r="H7" s="741" t="s">
        <v>99</v>
      </c>
      <c r="I7" s="741" t="s">
        <v>98</v>
      </c>
      <c r="J7" s="741" t="s">
        <v>97</v>
      </c>
      <c r="K7" s="741" t="s">
        <v>96</v>
      </c>
      <c r="L7" s="741" t="s">
        <v>95</v>
      </c>
      <c r="M7" s="741" t="s">
        <v>94</v>
      </c>
      <c r="N7" s="741" t="s">
        <v>93</v>
      </c>
      <c r="O7" s="741" t="s">
        <v>104</v>
      </c>
      <c r="P7" s="741" t="s">
        <v>103</v>
      </c>
      <c r="Q7" s="741" t="s">
        <v>102</v>
      </c>
      <c r="R7" s="633"/>
      <c r="S7" s="2"/>
    </row>
    <row r="8" spans="1:19" s="540" customFormat="1" ht="15" customHeight="1" x14ac:dyDescent="0.2">
      <c r="A8" s="95"/>
      <c r="B8" s="229"/>
      <c r="C8" s="1505" t="s">
        <v>68</v>
      </c>
      <c r="D8" s="1505"/>
      <c r="E8" s="554">
        <v>53765</v>
      </c>
      <c r="F8" s="555">
        <v>48152</v>
      </c>
      <c r="G8" s="555">
        <v>53650</v>
      </c>
      <c r="H8" s="555">
        <v>56697</v>
      </c>
      <c r="I8" s="555">
        <v>52955</v>
      </c>
      <c r="J8" s="555">
        <v>74412</v>
      </c>
      <c r="K8" s="555">
        <v>70194</v>
      </c>
      <c r="L8" s="555">
        <v>64695</v>
      </c>
      <c r="M8" s="555">
        <v>54033</v>
      </c>
      <c r="N8" s="555">
        <v>64934</v>
      </c>
      <c r="O8" s="555">
        <v>53632</v>
      </c>
      <c r="P8" s="555">
        <v>53464</v>
      </c>
      <c r="Q8" s="555">
        <v>50136</v>
      </c>
      <c r="R8" s="541"/>
      <c r="S8" s="95"/>
    </row>
    <row r="9" spans="1:19" s="549" customFormat="1" ht="11.25" customHeight="1" x14ac:dyDescent="0.2">
      <c r="A9" s="556"/>
      <c r="B9" s="557"/>
      <c r="C9" s="558"/>
      <c r="D9" s="477" t="s">
        <v>189</v>
      </c>
      <c r="E9" s="152">
        <v>19122</v>
      </c>
      <c r="F9" s="162">
        <v>16956</v>
      </c>
      <c r="G9" s="162">
        <v>19315</v>
      </c>
      <c r="H9" s="162">
        <v>20496</v>
      </c>
      <c r="I9" s="162">
        <v>19259</v>
      </c>
      <c r="J9" s="162">
        <v>26907</v>
      </c>
      <c r="K9" s="162">
        <v>23514</v>
      </c>
      <c r="L9" s="162">
        <v>20153</v>
      </c>
      <c r="M9" s="162">
        <v>18155</v>
      </c>
      <c r="N9" s="162">
        <v>22203</v>
      </c>
      <c r="O9" s="162">
        <v>18462</v>
      </c>
      <c r="P9" s="162">
        <v>18033</v>
      </c>
      <c r="Q9" s="162">
        <v>17496</v>
      </c>
      <c r="R9" s="559"/>
      <c r="S9" s="556"/>
    </row>
    <row r="10" spans="1:19" s="549" customFormat="1" ht="11.25" customHeight="1" x14ac:dyDescent="0.2">
      <c r="A10" s="556"/>
      <c r="B10" s="557"/>
      <c r="C10" s="558"/>
      <c r="D10" s="477" t="s">
        <v>190</v>
      </c>
      <c r="E10" s="152">
        <v>10641</v>
      </c>
      <c r="F10" s="162">
        <v>9749</v>
      </c>
      <c r="G10" s="162">
        <v>11007</v>
      </c>
      <c r="H10" s="162">
        <v>11525</v>
      </c>
      <c r="I10" s="162">
        <v>11173</v>
      </c>
      <c r="J10" s="162">
        <v>15403</v>
      </c>
      <c r="K10" s="162">
        <v>14200</v>
      </c>
      <c r="L10" s="162">
        <v>11780</v>
      </c>
      <c r="M10" s="162">
        <v>10892</v>
      </c>
      <c r="N10" s="162">
        <v>12468</v>
      </c>
      <c r="O10" s="162">
        <v>10301</v>
      </c>
      <c r="P10" s="162">
        <v>10413</v>
      </c>
      <c r="Q10" s="162">
        <v>9883</v>
      </c>
      <c r="R10" s="559"/>
      <c r="S10" s="556"/>
    </row>
    <row r="11" spans="1:19" s="549" customFormat="1" ht="11.25" customHeight="1" x14ac:dyDescent="0.2">
      <c r="A11" s="556"/>
      <c r="B11" s="557"/>
      <c r="C11" s="558"/>
      <c r="D11" s="477" t="s">
        <v>191</v>
      </c>
      <c r="E11" s="152">
        <v>15236</v>
      </c>
      <c r="F11" s="162">
        <v>13681</v>
      </c>
      <c r="G11" s="162">
        <v>14606</v>
      </c>
      <c r="H11" s="162">
        <v>15319</v>
      </c>
      <c r="I11" s="162">
        <v>14278</v>
      </c>
      <c r="J11" s="162">
        <v>19180</v>
      </c>
      <c r="K11" s="162">
        <v>17600</v>
      </c>
      <c r="L11" s="162">
        <v>15342</v>
      </c>
      <c r="M11" s="162">
        <v>13297</v>
      </c>
      <c r="N11" s="162">
        <v>17989</v>
      </c>
      <c r="O11" s="162">
        <v>15193</v>
      </c>
      <c r="P11" s="162">
        <v>15595</v>
      </c>
      <c r="Q11" s="162">
        <v>13934</v>
      </c>
      <c r="R11" s="559"/>
      <c r="S11" s="556"/>
    </row>
    <row r="12" spans="1:19" s="549" customFormat="1" ht="11.25" customHeight="1" x14ac:dyDescent="0.2">
      <c r="A12" s="556"/>
      <c r="B12" s="557"/>
      <c r="C12" s="558"/>
      <c r="D12" s="477" t="s">
        <v>192</v>
      </c>
      <c r="E12" s="152">
        <v>4047</v>
      </c>
      <c r="F12" s="162">
        <v>3604</v>
      </c>
      <c r="G12" s="162">
        <v>4177</v>
      </c>
      <c r="H12" s="162">
        <v>4872</v>
      </c>
      <c r="I12" s="162">
        <v>4176</v>
      </c>
      <c r="J12" s="162">
        <v>6098</v>
      </c>
      <c r="K12" s="162">
        <v>6388</v>
      </c>
      <c r="L12" s="162">
        <v>4716</v>
      </c>
      <c r="M12" s="162">
        <v>4637</v>
      </c>
      <c r="N12" s="162">
        <v>5247</v>
      </c>
      <c r="O12" s="162">
        <v>4264</v>
      </c>
      <c r="P12" s="162">
        <v>4603</v>
      </c>
      <c r="Q12" s="162">
        <v>3707</v>
      </c>
      <c r="R12" s="559"/>
      <c r="S12" s="556"/>
    </row>
    <row r="13" spans="1:19" s="549" customFormat="1" ht="11.25" customHeight="1" x14ac:dyDescent="0.2">
      <c r="A13" s="556"/>
      <c r="B13" s="557"/>
      <c r="C13" s="558"/>
      <c r="D13" s="477" t="s">
        <v>193</v>
      </c>
      <c r="E13" s="152">
        <v>2419</v>
      </c>
      <c r="F13" s="162">
        <v>2198</v>
      </c>
      <c r="G13" s="162">
        <v>2204</v>
      </c>
      <c r="H13" s="162">
        <v>2127</v>
      </c>
      <c r="I13" s="162">
        <v>1806</v>
      </c>
      <c r="J13" s="162">
        <v>3520</v>
      </c>
      <c r="K13" s="162">
        <v>5293</v>
      </c>
      <c r="L13" s="162">
        <v>9554</v>
      </c>
      <c r="M13" s="162">
        <v>4819</v>
      </c>
      <c r="N13" s="162">
        <v>4053</v>
      </c>
      <c r="O13" s="162">
        <v>2906</v>
      </c>
      <c r="P13" s="162">
        <v>2481</v>
      </c>
      <c r="Q13" s="162">
        <v>2210</v>
      </c>
      <c r="R13" s="559"/>
      <c r="S13" s="556"/>
    </row>
    <row r="14" spans="1:19" s="549" customFormat="1" ht="11.25" customHeight="1" x14ac:dyDescent="0.2">
      <c r="A14" s="556"/>
      <c r="B14" s="557"/>
      <c r="C14" s="558"/>
      <c r="D14" s="477" t="s">
        <v>131</v>
      </c>
      <c r="E14" s="152">
        <v>1209</v>
      </c>
      <c r="F14" s="162">
        <v>929</v>
      </c>
      <c r="G14" s="162">
        <v>1206</v>
      </c>
      <c r="H14" s="162">
        <v>1032</v>
      </c>
      <c r="I14" s="162">
        <v>1133</v>
      </c>
      <c r="J14" s="162">
        <v>1629</v>
      </c>
      <c r="K14" s="162">
        <v>1654</v>
      </c>
      <c r="L14" s="162">
        <v>1574</v>
      </c>
      <c r="M14" s="162">
        <v>1209</v>
      </c>
      <c r="N14" s="162">
        <v>1483</v>
      </c>
      <c r="O14" s="162">
        <v>1285</v>
      </c>
      <c r="P14" s="162">
        <v>1266</v>
      </c>
      <c r="Q14" s="162">
        <v>1920</v>
      </c>
      <c r="R14" s="559"/>
      <c r="S14" s="556"/>
    </row>
    <row r="15" spans="1:19" s="549" customFormat="1" ht="11.25" customHeight="1" x14ac:dyDescent="0.2">
      <c r="A15" s="556"/>
      <c r="B15" s="557"/>
      <c r="C15" s="558"/>
      <c r="D15" s="477" t="s">
        <v>132</v>
      </c>
      <c r="E15" s="152">
        <v>1091</v>
      </c>
      <c r="F15" s="162">
        <v>1035</v>
      </c>
      <c r="G15" s="162">
        <v>1135</v>
      </c>
      <c r="H15" s="162">
        <v>1326</v>
      </c>
      <c r="I15" s="162">
        <v>1130</v>
      </c>
      <c r="J15" s="162">
        <v>1675</v>
      </c>
      <c r="K15" s="162">
        <v>1545</v>
      </c>
      <c r="L15" s="162">
        <v>1576</v>
      </c>
      <c r="M15" s="162">
        <v>1024</v>
      </c>
      <c r="N15" s="162">
        <v>1491</v>
      </c>
      <c r="O15" s="162">
        <v>1221</v>
      </c>
      <c r="P15" s="162">
        <v>1073</v>
      </c>
      <c r="Q15" s="162">
        <v>986</v>
      </c>
      <c r="R15" s="559"/>
      <c r="S15" s="556"/>
    </row>
    <row r="16" spans="1:19" s="565" customFormat="1" ht="15" customHeight="1" x14ac:dyDescent="0.2">
      <c r="A16" s="560"/>
      <c r="B16" s="561"/>
      <c r="C16" s="1505" t="s">
        <v>291</v>
      </c>
      <c r="D16" s="1505"/>
      <c r="E16" s="562"/>
      <c r="F16" s="563"/>
      <c r="G16" s="563"/>
      <c r="H16" s="563"/>
      <c r="I16" s="563"/>
      <c r="J16" s="563"/>
      <c r="K16" s="563"/>
      <c r="L16" s="563"/>
      <c r="M16" s="563"/>
      <c r="N16" s="563"/>
      <c r="O16" s="563"/>
      <c r="P16" s="563"/>
      <c r="Q16" s="563"/>
      <c r="R16" s="564"/>
      <c r="S16" s="560"/>
    </row>
    <row r="17" spans="1:19" s="549" customFormat="1" ht="12" customHeight="1" x14ac:dyDescent="0.2">
      <c r="A17" s="556"/>
      <c r="B17" s="557"/>
      <c r="C17" s="558"/>
      <c r="D17" s="97" t="s">
        <v>621</v>
      </c>
      <c r="E17" s="162">
        <v>6673</v>
      </c>
      <c r="F17" s="162">
        <v>5781</v>
      </c>
      <c r="G17" s="162">
        <v>5900</v>
      </c>
      <c r="H17" s="162">
        <v>6044</v>
      </c>
      <c r="I17" s="162">
        <v>5728</v>
      </c>
      <c r="J17" s="162">
        <v>8005</v>
      </c>
      <c r="K17" s="162">
        <v>8697</v>
      </c>
      <c r="L17" s="162">
        <v>7335</v>
      </c>
      <c r="M17" s="162">
        <v>5322</v>
      </c>
      <c r="N17" s="162">
        <v>7833</v>
      </c>
      <c r="O17" s="162">
        <v>6661</v>
      </c>
      <c r="P17" s="162">
        <v>6525</v>
      </c>
      <c r="Q17" s="162">
        <v>6224</v>
      </c>
      <c r="R17" s="559"/>
      <c r="S17" s="556"/>
    </row>
    <row r="18" spans="1:19" s="549" customFormat="1" ht="12" customHeight="1" x14ac:dyDescent="0.2">
      <c r="A18" s="556"/>
      <c r="B18" s="557"/>
      <c r="C18" s="558"/>
      <c r="D18" s="97" t="s">
        <v>622</v>
      </c>
      <c r="E18" s="162">
        <v>4874</v>
      </c>
      <c r="F18" s="162">
        <v>4429</v>
      </c>
      <c r="G18" s="162">
        <v>4414</v>
      </c>
      <c r="H18" s="162">
        <v>4416</v>
      </c>
      <c r="I18" s="162">
        <v>4502</v>
      </c>
      <c r="J18" s="162">
        <v>5166</v>
      </c>
      <c r="K18" s="162">
        <v>5628</v>
      </c>
      <c r="L18" s="162">
        <v>5044</v>
      </c>
      <c r="M18" s="162">
        <v>4604</v>
      </c>
      <c r="N18" s="162">
        <v>5377</v>
      </c>
      <c r="O18" s="162">
        <v>4770</v>
      </c>
      <c r="P18" s="162">
        <v>4830</v>
      </c>
      <c r="Q18" s="162">
        <v>4502</v>
      </c>
      <c r="R18" s="559"/>
      <c r="S18" s="556"/>
    </row>
    <row r="19" spans="1:19" s="549" customFormat="1" ht="12" customHeight="1" x14ac:dyDescent="0.2">
      <c r="A19" s="556"/>
      <c r="B19" s="557"/>
      <c r="C19" s="558"/>
      <c r="D19" s="97" t="s">
        <v>623</v>
      </c>
      <c r="E19" s="162">
        <v>3635</v>
      </c>
      <c r="F19" s="162">
        <v>3376</v>
      </c>
      <c r="G19" s="162">
        <v>3493</v>
      </c>
      <c r="H19" s="162">
        <v>3100</v>
      </c>
      <c r="I19" s="162">
        <v>2837</v>
      </c>
      <c r="J19" s="162">
        <v>3822</v>
      </c>
      <c r="K19" s="162">
        <v>4701</v>
      </c>
      <c r="L19" s="162">
        <v>5258</v>
      </c>
      <c r="M19" s="162">
        <v>3381</v>
      </c>
      <c r="N19" s="162">
        <v>4364</v>
      </c>
      <c r="O19" s="162">
        <v>3798</v>
      </c>
      <c r="P19" s="162">
        <v>3532</v>
      </c>
      <c r="Q19" s="162">
        <v>3500</v>
      </c>
      <c r="R19" s="559"/>
      <c r="S19" s="556"/>
    </row>
    <row r="20" spans="1:19" s="549" customFormat="1" ht="12" customHeight="1" x14ac:dyDescent="0.2">
      <c r="A20" s="556"/>
      <c r="B20" s="557"/>
      <c r="C20" s="558"/>
      <c r="D20" s="97" t="s">
        <v>624</v>
      </c>
      <c r="E20" s="162">
        <v>3183</v>
      </c>
      <c r="F20" s="162">
        <v>2777</v>
      </c>
      <c r="G20" s="162">
        <v>3234</v>
      </c>
      <c r="H20" s="162">
        <v>2907</v>
      </c>
      <c r="I20" s="162">
        <v>2615</v>
      </c>
      <c r="J20" s="162">
        <v>3703</v>
      </c>
      <c r="K20" s="162">
        <v>4539</v>
      </c>
      <c r="L20" s="162">
        <v>5776</v>
      </c>
      <c r="M20" s="162">
        <v>3456</v>
      </c>
      <c r="N20" s="162">
        <v>4065</v>
      </c>
      <c r="O20" s="162">
        <v>3297</v>
      </c>
      <c r="P20" s="162">
        <v>3082</v>
      </c>
      <c r="Q20" s="162">
        <v>2990</v>
      </c>
      <c r="R20" s="559"/>
      <c r="S20" s="556"/>
    </row>
    <row r="21" spans="1:19" s="549" customFormat="1" ht="11.25" customHeight="1" x14ac:dyDescent="0.2">
      <c r="A21" s="556"/>
      <c r="B21" s="557"/>
      <c r="C21" s="558"/>
      <c r="D21" s="97" t="s">
        <v>625</v>
      </c>
      <c r="E21" s="162">
        <v>3632</v>
      </c>
      <c r="F21" s="162">
        <v>3264</v>
      </c>
      <c r="G21" s="162">
        <v>3249</v>
      </c>
      <c r="H21" s="162">
        <v>3187</v>
      </c>
      <c r="I21" s="162">
        <v>3266</v>
      </c>
      <c r="J21" s="162">
        <v>3293</v>
      </c>
      <c r="K21" s="162">
        <v>3721</v>
      </c>
      <c r="L21" s="162">
        <v>3748</v>
      </c>
      <c r="M21" s="162">
        <v>4297</v>
      </c>
      <c r="N21" s="162">
        <v>4198</v>
      </c>
      <c r="O21" s="162">
        <v>3168</v>
      </c>
      <c r="P21" s="162">
        <v>3287</v>
      </c>
      <c r="Q21" s="162">
        <v>2901</v>
      </c>
      <c r="R21" s="559"/>
      <c r="S21" s="556"/>
    </row>
    <row r="22" spans="1:19" s="549" customFormat="1" ht="15" customHeight="1" x14ac:dyDescent="0.2">
      <c r="A22" s="556"/>
      <c r="B22" s="557"/>
      <c r="C22" s="1505" t="s">
        <v>216</v>
      </c>
      <c r="D22" s="1505"/>
      <c r="E22" s="554">
        <v>6927</v>
      </c>
      <c r="F22" s="555">
        <v>6151</v>
      </c>
      <c r="G22" s="555">
        <v>6640</v>
      </c>
      <c r="H22" s="555">
        <v>9888</v>
      </c>
      <c r="I22" s="555">
        <v>9620</v>
      </c>
      <c r="J22" s="555">
        <v>13639</v>
      </c>
      <c r="K22" s="555">
        <v>11525</v>
      </c>
      <c r="L22" s="555">
        <v>8107</v>
      </c>
      <c r="M22" s="555">
        <v>5598</v>
      </c>
      <c r="N22" s="555">
        <v>8156</v>
      </c>
      <c r="O22" s="555">
        <v>7397</v>
      </c>
      <c r="P22" s="555">
        <v>6899</v>
      </c>
      <c r="Q22" s="555">
        <v>6138</v>
      </c>
      <c r="R22" s="559"/>
      <c r="S22" s="556"/>
    </row>
    <row r="23" spans="1:19" s="565" customFormat="1" ht="12" customHeight="1" x14ac:dyDescent="0.2">
      <c r="A23" s="560"/>
      <c r="B23" s="561"/>
      <c r="C23" s="1505" t="s">
        <v>292</v>
      </c>
      <c r="D23" s="1505"/>
      <c r="E23" s="554">
        <v>46838</v>
      </c>
      <c r="F23" s="555">
        <v>42001</v>
      </c>
      <c r="G23" s="555">
        <v>47010</v>
      </c>
      <c r="H23" s="555">
        <v>46809</v>
      </c>
      <c r="I23" s="555">
        <v>43335</v>
      </c>
      <c r="J23" s="555">
        <v>60773</v>
      </c>
      <c r="K23" s="555">
        <v>58669</v>
      </c>
      <c r="L23" s="555">
        <v>56588</v>
      </c>
      <c r="M23" s="555">
        <v>48435</v>
      </c>
      <c r="N23" s="555">
        <v>56778</v>
      </c>
      <c r="O23" s="555">
        <v>46235</v>
      </c>
      <c r="P23" s="555">
        <v>46565</v>
      </c>
      <c r="Q23" s="555">
        <v>43998</v>
      </c>
      <c r="R23" s="566"/>
      <c r="S23" s="560"/>
    </row>
    <row r="24" spans="1:19" s="549" customFormat="1" ht="12.75" customHeight="1" x14ac:dyDescent="0.2">
      <c r="A24" s="556"/>
      <c r="B24" s="567"/>
      <c r="C24" s="558"/>
      <c r="D24" s="483" t="s">
        <v>344</v>
      </c>
      <c r="E24" s="152">
        <v>1850</v>
      </c>
      <c r="F24" s="162">
        <v>1678</v>
      </c>
      <c r="G24" s="162">
        <v>2122</v>
      </c>
      <c r="H24" s="162">
        <v>2552</v>
      </c>
      <c r="I24" s="162">
        <v>1885</v>
      </c>
      <c r="J24" s="162">
        <v>2542</v>
      </c>
      <c r="K24" s="162">
        <v>3555</v>
      </c>
      <c r="L24" s="162">
        <v>2543</v>
      </c>
      <c r="M24" s="162">
        <v>3010</v>
      </c>
      <c r="N24" s="162">
        <v>2479</v>
      </c>
      <c r="O24" s="162">
        <v>2081</v>
      </c>
      <c r="P24" s="162">
        <v>2275</v>
      </c>
      <c r="Q24" s="162">
        <v>1938</v>
      </c>
      <c r="R24" s="559"/>
      <c r="S24" s="556"/>
    </row>
    <row r="25" spans="1:19" s="549" customFormat="1" ht="11.25" customHeight="1" x14ac:dyDescent="0.2">
      <c r="A25" s="556"/>
      <c r="B25" s="567"/>
      <c r="C25" s="558"/>
      <c r="D25" s="483" t="s">
        <v>217</v>
      </c>
      <c r="E25" s="152">
        <v>11504</v>
      </c>
      <c r="F25" s="162">
        <v>10222</v>
      </c>
      <c r="G25" s="162">
        <v>9954</v>
      </c>
      <c r="H25" s="162">
        <v>10143</v>
      </c>
      <c r="I25" s="162">
        <v>9783</v>
      </c>
      <c r="J25" s="162">
        <v>11490</v>
      </c>
      <c r="K25" s="162">
        <v>12503</v>
      </c>
      <c r="L25" s="162">
        <v>11657</v>
      </c>
      <c r="M25" s="162">
        <v>11376</v>
      </c>
      <c r="N25" s="162">
        <v>13192</v>
      </c>
      <c r="O25" s="162">
        <v>10827</v>
      </c>
      <c r="P25" s="162">
        <v>10831</v>
      </c>
      <c r="Q25" s="162">
        <v>10170</v>
      </c>
      <c r="R25" s="559"/>
      <c r="S25" s="556"/>
    </row>
    <row r="26" spans="1:19" s="549" customFormat="1" ht="11.25" customHeight="1" x14ac:dyDescent="0.2">
      <c r="A26" s="556"/>
      <c r="B26" s="567"/>
      <c r="C26" s="558"/>
      <c r="D26" s="483" t="s">
        <v>165</v>
      </c>
      <c r="E26" s="152">
        <v>33282</v>
      </c>
      <c r="F26" s="162">
        <v>29905</v>
      </c>
      <c r="G26" s="162">
        <v>34744</v>
      </c>
      <c r="H26" s="162">
        <v>33922</v>
      </c>
      <c r="I26" s="162">
        <v>31490</v>
      </c>
      <c r="J26" s="162">
        <v>46470</v>
      </c>
      <c r="K26" s="162">
        <v>42329</v>
      </c>
      <c r="L26" s="162">
        <v>42178</v>
      </c>
      <c r="M26" s="162">
        <v>33901</v>
      </c>
      <c r="N26" s="162">
        <v>40883</v>
      </c>
      <c r="O26" s="162">
        <v>33119</v>
      </c>
      <c r="P26" s="162">
        <v>33248</v>
      </c>
      <c r="Q26" s="162">
        <v>31703</v>
      </c>
      <c r="R26" s="559"/>
      <c r="S26" s="556"/>
    </row>
    <row r="27" spans="1:19" s="549" customFormat="1" ht="11.25" customHeight="1" x14ac:dyDescent="0.2">
      <c r="A27" s="556"/>
      <c r="B27" s="567"/>
      <c r="C27" s="558"/>
      <c r="D27" s="483" t="s">
        <v>218</v>
      </c>
      <c r="E27" s="152">
        <v>202</v>
      </c>
      <c r="F27" s="162">
        <v>196</v>
      </c>
      <c r="G27" s="162">
        <v>190</v>
      </c>
      <c r="H27" s="162">
        <v>192</v>
      </c>
      <c r="I27" s="162">
        <v>177</v>
      </c>
      <c r="J27" s="162">
        <v>271</v>
      </c>
      <c r="K27" s="162">
        <v>282</v>
      </c>
      <c r="L27" s="162">
        <v>210</v>
      </c>
      <c r="M27" s="162">
        <v>148</v>
      </c>
      <c r="N27" s="162">
        <v>224</v>
      </c>
      <c r="O27" s="162">
        <v>208</v>
      </c>
      <c r="P27" s="162">
        <v>211</v>
      </c>
      <c r="Q27" s="162">
        <v>187</v>
      </c>
      <c r="R27" s="559"/>
      <c r="S27" s="556"/>
    </row>
    <row r="28" spans="1:19" ht="10.5" customHeight="1" thickBot="1" x14ac:dyDescent="0.25">
      <c r="A28" s="2"/>
      <c r="B28" s="228"/>
      <c r="C28" s="568"/>
      <c r="D28" s="13"/>
      <c r="E28" s="629"/>
      <c r="F28" s="629"/>
      <c r="G28" s="629"/>
      <c r="H28" s="629"/>
      <c r="I28" s="629"/>
      <c r="J28" s="550"/>
      <c r="K28" s="550"/>
      <c r="L28" s="550"/>
      <c r="M28" s="550"/>
      <c r="N28" s="550"/>
      <c r="O28" s="550"/>
      <c r="P28" s="550"/>
      <c r="Q28" s="550"/>
      <c r="R28" s="633"/>
      <c r="S28" s="2"/>
    </row>
    <row r="29" spans="1:19" ht="13.5" customHeight="1" thickBot="1" x14ac:dyDescent="0.25">
      <c r="A29" s="2"/>
      <c r="B29" s="228"/>
      <c r="C29" s="403" t="s">
        <v>219</v>
      </c>
      <c r="D29" s="552"/>
      <c r="E29" s="570"/>
      <c r="F29" s="570"/>
      <c r="G29" s="570"/>
      <c r="H29" s="570"/>
      <c r="I29" s="570"/>
      <c r="J29" s="570"/>
      <c r="K29" s="570"/>
      <c r="L29" s="570"/>
      <c r="M29" s="570"/>
      <c r="N29" s="570"/>
      <c r="O29" s="570"/>
      <c r="P29" s="570"/>
      <c r="Q29" s="571"/>
      <c r="R29" s="633"/>
      <c r="S29" s="2"/>
    </row>
    <row r="30" spans="1:19" ht="9.75" customHeight="1" x14ac:dyDescent="0.2">
      <c r="A30" s="2"/>
      <c r="B30" s="228"/>
      <c r="C30" s="632" t="s">
        <v>78</v>
      </c>
      <c r="D30" s="13"/>
      <c r="E30" s="569"/>
      <c r="F30" s="569"/>
      <c r="G30" s="569"/>
      <c r="H30" s="569"/>
      <c r="I30" s="569"/>
      <c r="J30" s="569"/>
      <c r="K30" s="569"/>
      <c r="L30" s="569"/>
      <c r="M30" s="569"/>
      <c r="N30" s="569"/>
      <c r="O30" s="569"/>
      <c r="P30" s="569"/>
      <c r="Q30" s="572"/>
      <c r="R30" s="633"/>
      <c r="S30" s="2"/>
    </row>
    <row r="31" spans="1:19" ht="15" customHeight="1" x14ac:dyDescent="0.2">
      <c r="A31" s="2"/>
      <c r="B31" s="228"/>
      <c r="C31" s="1505" t="s">
        <v>68</v>
      </c>
      <c r="D31" s="1505"/>
      <c r="E31" s="554">
        <v>17645</v>
      </c>
      <c r="F31" s="555">
        <v>16597</v>
      </c>
      <c r="G31" s="555">
        <v>16168</v>
      </c>
      <c r="H31" s="555">
        <v>15365</v>
      </c>
      <c r="I31" s="555">
        <v>13518</v>
      </c>
      <c r="J31" s="555">
        <v>17003</v>
      </c>
      <c r="K31" s="555">
        <v>16132</v>
      </c>
      <c r="L31" s="555">
        <v>13237</v>
      </c>
      <c r="M31" s="555">
        <v>10487</v>
      </c>
      <c r="N31" s="555">
        <v>15559</v>
      </c>
      <c r="O31" s="555">
        <v>15617</v>
      </c>
      <c r="P31" s="555">
        <v>16334</v>
      </c>
      <c r="Q31" s="555">
        <v>14251</v>
      </c>
      <c r="R31" s="633"/>
      <c r="S31" s="2"/>
    </row>
    <row r="32" spans="1:19" ht="12" customHeight="1" x14ac:dyDescent="0.2">
      <c r="A32" s="2"/>
      <c r="B32" s="228"/>
      <c r="C32" s="488"/>
      <c r="D32" s="477" t="s">
        <v>189</v>
      </c>
      <c r="E32" s="152">
        <v>6583</v>
      </c>
      <c r="F32" s="162">
        <v>5864</v>
      </c>
      <c r="G32" s="162">
        <v>5840</v>
      </c>
      <c r="H32" s="162">
        <v>5696</v>
      </c>
      <c r="I32" s="162">
        <v>3931</v>
      </c>
      <c r="J32" s="162">
        <v>6558</v>
      </c>
      <c r="K32" s="162">
        <v>6382</v>
      </c>
      <c r="L32" s="162">
        <v>5199</v>
      </c>
      <c r="M32" s="162">
        <v>3358</v>
      </c>
      <c r="N32" s="162">
        <v>6032</v>
      </c>
      <c r="O32" s="162">
        <v>5978</v>
      </c>
      <c r="P32" s="162">
        <v>5685</v>
      </c>
      <c r="Q32" s="162">
        <v>4846</v>
      </c>
      <c r="R32" s="633"/>
      <c r="S32" s="2"/>
    </row>
    <row r="33" spans="1:19" ht="12" customHeight="1" x14ac:dyDescent="0.2">
      <c r="A33" s="2"/>
      <c r="B33" s="228"/>
      <c r="C33" s="488"/>
      <c r="D33" s="477" t="s">
        <v>190</v>
      </c>
      <c r="E33" s="152">
        <v>4625</v>
      </c>
      <c r="F33" s="162">
        <v>4839</v>
      </c>
      <c r="G33" s="162">
        <v>4893</v>
      </c>
      <c r="H33" s="162">
        <v>4491</v>
      </c>
      <c r="I33" s="162">
        <v>4727</v>
      </c>
      <c r="J33" s="162">
        <v>5375</v>
      </c>
      <c r="K33" s="162">
        <v>4473</v>
      </c>
      <c r="L33" s="162">
        <v>3657</v>
      </c>
      <c r="M33" s="162">
        <v>3253</v>
      </c>
      <c r="N33" s="162">
        <v>4813</v>
      </c>
      <c r="O33" s="162">
        <v>4262</v>
      </c>
      <c r="P33" s="162">
        <v>4611</v>
      </c>
      <c r="Q33" s="162">
        <v>3790</v>
      </c>
      <c r="R33" s="633"/>
      <c r="S33" s="2"/>
    </row>
    <row r="34" spans="1:19" ht="12" customHeight="1" x14ac:dyDescent="0.2">
      <c r="A34" s="2"/>
      <c r="B34" s="228"/>
      <c r="C34" s="488"/>
      <c r="D34" s="477" t="s">
        <v>59</v>
      </c>
      <c r="E34" s="152">
        <v>2407</v>
      </c>
      <c r="F34" s="162">
        <v>2465</v>
      </c>
      <c r="G34" s="162">
        <v>2248</v>
      </c>
      <c r="H34" s="162">
        <v>2214</v>
      </c>
      <c r="I34" s="162">
        <v>2010</v>
      </c>
      <c r="J34" s="162">
        <v>2663</v>
      </c>
      <c r="K34" s="162">
        <v>2542</v>
      </c>
      <c r="L34" s="162">
        <v>1920</v>
      </c>
      <c r="M34" s="162">
        <v>1796</v>
      </c>
      <c r="N34" s="162">
        <v>2189</v>
      </c>
      <c r="O34" s="162">
        <v>2155</v>
      </c>
      <c r="P34" s="162">
        <v>2347</v>
      </c>
      <c r="Q34" s="162">
        <v>1939</v>
      </c>
      <c r="R34" s="633"/>
      <c r="S34" s="2"/>
    </row>
    <row r="35" spans="1:19" ht="12" customHeight="1" x14ac:dyDescent="0.2">
      <c r="A35" s="2"/>
      <c r="B35" s="228"/>
      <c r="C35" s="488"/>
      <c r="D35" s="477" t="s">
        <v>192</v>
      </c>
      <c r="E35" s="152">
        <v>1800</v>
      </c>
      <c r="F35" s="162">
        <v>1577</v>
      </c>
      <c r="G35" s="162">
        <v>1598</v>
      </c>
      <c r="H35" s="162">
        <v>1745</v>
      </c>
      <c r="I35" s="162">
        <v>1614</v>
      </c>
      <c r="J35" s="162">
        <v>1481</v>
      </c>
      <c r="K35" s="162">
        <v>1813</v>
      </c>
      <c r="L35" s="162">
        <v>1654</v>
      </c>
      <c r="M35" s="162">
        <v>1444</v>
      </c>
      <c r="N35" s="162">
        <v>1550</v>
      </c>
      <c r="O35" s="162">
        <v>1665</v>
      </c>
      <c r="P35" s="162">
        <v>1655</v>
      </c>
      <c r="Q35" s="162">
        <v>1568</v>
      </c>
      <c r="R35" s="633"/>
      <c r="S35" s="2"/>
    </row>
    <row r="36" spans="1:19" ht="12" customHeight="1" x14ac:dyDescent="0.2">
      <c r="A36" s="2"/>
      <c r="B36" s="228"/>
      <c r="C36" s="488"/>
      <c r="D36" s="477" t="s">
        <v>193</v>
      </c>
      <c r="E36" s="152">
        <v>1772</v>
      </c>
      <c r="F36" s="162">
        <v>1459</v>
      </c>
      <c r="G36" s="162">
        <v>1117</v>
      </c>
      <c r="H36" s="162">
        <v>789</v>
      </c>
      <c r="I36" s="162">
        <v>901</v>
      </c>
      <c r="J36" s="162">
        <v>582</v>
      </c>
      <c r="K36" s="162">
        <v>542</v>
      </c>
      <c r="L36" s="162">
        <v>519</v>
      </c>
      <c r="M36" s="162">
        <v>377</v>
      </c>
      <c r="N36" s="162">
        <v>656</v>
      </c>
      <c r="O36" s="162">
        <v>1169</v>
      </c>
      <c r="P36" s="162">
        <v>1616</v>
      </c>
      <c r="Q36" s="162">
        <v>1695</v>
      </c>
      <c r="R36" s="633"/>
      <c r="S36" s="2"/>
    </row>
    <row r="37" spans="1:19" ht="12" customHeight="1" x14ac:dyDescent="0.2">
      <c r="A37" s="2"/>
      <c r="B37" s="228"/>
      <c r="C37" s="488"/>
      <c r="D37" s="477" t="s">
        <v>131</v>
      </c>
      <c r="E37" s="152">
        <v>217</v>
      </c>
      <c r="F37" s="162">
        <v>206</v>
      </c>
      <c r="G37" s="162">
        <v>230</v>
      </c>
      <c r="H37" s="162">
        <v>209</v>
      </c>
      <c r="I37" s="162">
        <v>133</v>
      </c>
      <c r="J37" s="162">
        <v>168</v>
      </c>
      <c r="K37" s="162">
        <v>171</v>
      </c>
      <c r="L37" s="162">
        <v>112</v>
      </c>
      <c r="M37" s="162">
        <v>92</v>
      </c>
      <c r="N37" s="162">
        <v>123</v>
      </c>
      <c r="O37" s="162">
        <v>151</v>
      </c>
      <c r="P37" s="162">
        <v>215</v>
      </c>
      <c r="Q37" s="162">
        <v>203</v>
      </c>
      <c r="R37" s="633"/>
      <c r="S37" s="2"/>
    </row>
    <row r="38" spans="1:19" ht="12" customHeight="1" x14ac:dyDescent="0.2">
      <c r="A38" s="2"/>
      <c r="B38" s="228"/>
      <c r="C38" s="488"/>
      <c r="D38" s="477" t="s">
        <v>132</v>
      </c>
      <c r="E38" s="152">
        <v>241</v>
      </c>
      <c r="F38" s="162">
        <v>187</v>
      </c>
      <c r="G38" s="162">
        <v>242</v>
      </c>
      <c r="H38" s="162">
        <v>221</v>
      </c>
      <c r="I38" s="162">
        <v>202</v>
      </c>
      <c r="J38" s="162">
        <v>176</v>
      </c>
      <c r="K38" s="162">
        <v>209</v>
      </c>
      <c r="L38" s="162">
        <v>176</v>
      </c>
      <c r="M38" s="162">
        <v>167</v>
      </c>
      <c r="N38" s="162">
        <v>196</v>
      </c>
      <c r="O38" s="162">
        <v>237</v>
      </c>
      <c r="P38" s="162">
        <v>205</v>
      </c>
      <c r="Q38" s="162">
        <v>210</v>
      </c>
      <c r="R38" s="633"/>
      <c r="S38" s="2"/>
    </row>
    <row r="39" spans="1:19" ht="15" customHeight="1" x14ac:dyDescent="0.2">
      <c r="A39" s="2"/>
      <c r="B39" s="228"/>
      <c r="C39" s="488"/>
      <c r="D39" s="483" t="s">
        <v>344</v>
      </c>
      <c r="E39" s="162">
        <v>1426</v>
      </c>
      <c r="F39" s="162">
        <v>833</v>
      </c>
      <c r="G39" s="162">
        <v>574</v>
      </c>
      <c r="H39" s="162">
        <v>742</v>
      </c>
      <c r="I39" s="162">
        <v>1024</v>
      </c>
      <c r="J39" s="162">
        <v>598</v>
      </c>
      <c r="K39" s="162">
        <v>971</v>
      </c>
      <c r="L39" s="162">
        <v>1053</v>
      </c>
      <c r="M39" s="162">
        <v>834</v>
      </c>
      <c r="N39" s="162">
        <v>1117</v>
      </c>
      <c r="O39" s="162">
        <v>964</v>
      </c>
      <c r="P39" s="162">
        <v>708</v>
      </c>
      <c r="Q39" s="162">
        <v>685</v>
      </c>
      <c r="R39" s="633"/>
      <c r="S39" s="2"/>
    </row>
    <row r="40" spans="1:19" ht="12" customHeight="1" x14ac:dyDescent="0.2">
      <c r="A40" s="2"/>
      <c r="B40" s="228"/>
      <c r="C40" s="488"/>
      <c r="D40" s="483" t="s">
        <v>217</v>
      </c>
      <c r="E40" s="162">
        <v>4008</v>
      </c>
      <c r="F40" s="162">
        <v>4395</v>
      </c>
      <c r="G40" s="162">
        <v>3947</v>
      </c>
      <c r="H40" s="162">
        <v>4050</v>
      </c>
      <c r="I40" s="162">
        <v>3002</v>
      </c>
      <c r="J40" s="162">
        <v>4409</v>
      </c>
      <c r="K40" s="162">
        <v>4221</v>
      </c>
      <c r="L40" s="162">
        <v>3468</v>
      </c>
      <c r="M40" s="162">
        <v>2508</v>
      </c>
      <c r="N40" s="162">
        <v>3982</v>
      </c>
      <c r="O40" s="162">
        <v>4512</v>
      </c>
      <c r="P40" s="162">
        <v>4038</v>
      </c>
      <c r="Q40" s="162">
        <v>3511</v>
      </c>
      <c r="R40" s="633"/>
      <c r="S40" s="2"/>
    </row>
    <row r="41" spans="1:19" ht="12" customHeight="1" x14ac:dyDescent="0.2">
      <c r="A41" s="2"/>
      <c r="B41" s="228"/>
      <c r="C41" s="488"/>
      <c r="D41" s="483" t="s">
        <v>165</v>
      </c>
      <c r="E41" s="162">
        <v>12205</v>
      </c>
      <c r="F41" s="162">
        <v>11369</v>
      </c>
      <c r="G41" s="162">
        <v>11646</v>
      </c>
      <c r="H41" s="162">
        <v>10570</v>
      </c>
      <c r="I41" s="162">
        <v>9492</v>
      </c>
      <c r="J41" s="162">
        <v>11995</v>
      </c>
      <c r="K41" s="162">
        <v>10930</v>
      </c>
      <c r="L41" s="162">
        <v>8715</v>
      </c>
      <c r="M41" s="162">
        <v>7145</v>
      </c>
      <c r="N41" s="162">
        <v>10460</v>
      </c>
      <c r="O41" s="162">
        <v>10141</v>
      </c>
      <c r="P41" s="162">
        <v>11588</v>
      </c>
      <c r="Q41" s="162">
        <v>10054</v>
      </c>
      <c r="R41" s="633"/>
      <c r="S41" s="2"/>
    </row>
    <row r="42" spans="1:19" ht="11.25" customHeight="1" x14ac:dyDescent="0.2">
      <c r="A42" s="2"/>
      <c r="B42" s="228"/>
      <c r="C42" s="488"/>
      <c r="D42" s="483" t="s">
        <v>218</v>
      </c>
      <c r="E42" s="797">
        <v>6</v>
      </c>
      <c r="F42" s="796">
        <v>0</v>
      </c>
      <c r="G42" s="796">
        <v>1</v>
      </c>
      <c r="H42" s="796">
        <v>3</v>
      </c>
      <c r="I42" s="796">
        <v>0</v>
      </c>
      <c r="J42" s="796">
        <v>1</v>
      </c>
      <c r="K42" s="796">
        <v>10</v>
      </c>
      <c r="L42" s="796">
        <v>1</v>
      </c>
      <c r="M42" s="796">
        <v>0</v>
      </c>
      <c r="N42" s="796">
        <v>0</v>
      </c>
      <c r="O42" s="796">
        <v>0</v>
      </c>
      <c r="P42" s="796">
        <v>0</v>
      </c>
      <c r="Q42" s="796">
        <v>1</v>
      </c>
      <c r="R42" s="633"/>
      <c r="S42" s="2"/>
    </row>
    <row r="43" spans="1:19" ht="15" customHeight="1" x14ac:dyDescent="0.2">
      <c r="A43" s="2"/>
      <c r="B43" s="228"/>
      <c r="C43" s="631" t="s">
        <v>293</v>
      </c>
      <c r="D43" s="631"/>
      <c r="E43" s="152"/>
      <c r="F43" s="152"/>
      <c r="G43" s="162"/>
      <c r="H43" s="162"/>
      <c r="I43" s="162"/>
      <c r="J43" s="162"/>
      <c r="K43" s="162"/>
      <c r="L43" s="162"/>
      <c r="M43" s="162"/>
      <c r="N43" s="162"/>
      <c r="O43" s="162"/>
      <c r="P43" s="162"/>
      <c r="Q43" s="162"/>
      <c r="R43" s="633"/>
      <c r="S43" s="2"/>
    </row>
    <row r="44" spans="1:19" ht="12" customHeight="1" x14ac:dyDescent="0.2">
      <c r="A44" s="2"/>
      <c r="B44" s="228"/>
      <c r="C44" s="488"/>
      <c r="D44" s="748" t="s">
        <v>624</v>
      </c>
      <c r="E44" s="162">
        <v>2157</v>
      </c>
      <c r="F44" s="162">
        <v>2003</v>
      </c>
      <c r="G44" s="162">
        <v>1856</v>
      </c>
      <c r="H44" s="162">
        <v>1611</v>
      </c>
      <c r="I44" s="162">
        <v>1172</v>
      </c>
      <c r="J44" s="162">
        <v>1551</v>
      </c>
      <c r="K44" s="162">
        <v>1439</v>
      </c>
      <c r="L44" s="162">
        <v>1262</v>
      </c>
      <c r="M44" s="162">
        <v>987</v>
      </c>
      <c r="N44" s="162">
        <v>1236</v>
      </c>
      <c r="O44" s="162">
        <v>1558</v>
      </c>
      <c r="P44" s="162">
        <v>1947</v>
      </c>
      <c r="Q44" s="162">
        <v>1759</v>
      </c>
      <c r="R44" s="633"/>
      <c r="S44" s="2"/>
    </row>
    <row r="45" spans="1:19" ht="12" customHeight="1" x14ac:dyDescent="0.2">
      <c r="A45" s="2"/>
      <c r="B45" s="228"/>
      <c r="C45" s="488"/>
      <c r="D45" s="748" t="s">
        <v>622</v>
      </c>
      <c r="E45" s="162">
        <v>1179</v>
      </c>
      <c r="F45" s="162">
        <v>1365</v>
      </c>
      <c r="G45" s="162">
        <v>1404</v>
      </c>
      <c r="H45" s="162">
        <v>1362</v>
      </c>
      <c r="I45" s="162">
        <v>1868</v>
      </c>
      <c r="J45" s="162">
        <v>1479</v>
      </c>
      <c r="K45" s="162">
        <v>1298</v>
      </c>
      <c r="L45" s="162">
        <v>1069</v>
      </c>
      <c r="M45" s="162">
        <v>779</v>
      </c>
      <c r="N45" s="162">
        <v>1717</v>
      </c>
      <c r="O45" s="162">
        <v>1464</v>
      </c>
      <c r="P45" s="162">
        <v>1340</v>
      </c>
      <c r="Q45" s="162">
        <v>1202</v>
      </c>
      <c r="R45" s="633"/>
      <c r="S45" s="2"/>
    </row>
    <row r="46" spans="1:19" ht="12" customHeight="1" x14ac:dyDescent="0.2">
      <c r="A46" s="2"/>
      <c r="B46" s="228"/>
      <c r="C46" s="488"/>
      <c r="D46" s="748" t="s">
        <v>621</v>
      </c>
      <c r="E46" s="162">
        <v>1462</v>
      </c>
      <c r="F46" s="162">
        <v>1307</v>
      </c>
      <c r="G46" s="162">
        <v>1244</v>
      </c>
      <c r="H46" s="162">
        <v>1400</v>
      </c>
      <c r="I46" s="162">
        <v>1011</v>
      </c>
      <c r="J46" s="162">
        <v>1057</v>
      </c>
      <c r="K46" s="162">
        <v>1232</v>
      </c>
      <c r="L46" s="162">
        <v>1021</v>
      </c>
      <c r="M46" s="162">
        <v>963</v>
      </c>
      <c r="N46" s="162">
        <v>1015</v>
      </c>
      <c r="O46" s="162">
        <v>1115</v>
      </c>
      <c r="P46" s="162">
        <v>1221</v>
      </c>
      <c r="Q46" s="162">
        <v>1156</v>
      </c>
      <c r="R46" s="633"/>
      <c r="S46" s="2"/>
    </row>
    <row r="47" spans="1:19" ht="12" customHeight="1" x14ac:dyDescent="0.2">
      <c r="A47" s="2"/>
      <c r="B47" s="228"/>
      <c r="C47" s="488"/>
      <c r="D47" s="748" t="s">
        <v>626</v>
      </c>
      <c r="E47" s="162">
        <v>836</v>
      </c>
      <c r="F47" s="162">
        <v>889</v>
      </c>
      <c r="G47" s="162">
        <v>818</v>
      </c>
      <c r="H47" s="162">
        <v>788</v>
      </c>
      <c r="I47" s="162">
        <v>737</v>
      </c>
      <c r="J47" s="162">
        <v>874</v>
      </c>
      <c r="K47" s="162">
        <v>921</v>
      </c>
      <c r="L47" s="162">
        <v>702</v>
      </c>
      <c r="M47" s="162">
        <v>468</v>
      </c>
      <c r="N47" s="162">
        <v>946</v>
      </c>
      <c r="O47" s="162">
        <v>906</v>
      </c>
      <c r="P47" s="162">
        <v>886</v>
      </c>
      <c r="Q47" s="162">
        <v>820</v>
      </c>
      <c r="R47" s="633"/>
      <c r="S47" s="2"/>
    </row>
    <row r="48" spans="1:19" ht="12" customHeight="1" x14ac:dyDescent="0.2">
      <c r="A48" s="2"/>
      <c r="B48" s="228"/>
      <c r="C48" s="488"/>
      <c r="D48" s="748" t="s">
        <v>623</v>
      </c>
      <c r="E48" s="162">
        <v>868</v>
      </c>
      <c r="F48" s="162">
        <v>889</v>
      </c>
      <c r="G48" s="162">
        <v>858</v>
      </c>
      <c r="H48" s="162">
        <v>696</v>
      </c>
      <c r="I48" s="162">
        <v>458</v>
      </c>
      <c r="J48" s="162">
        <v>491</v>
      </c>
      <c r="K48" s="162">
        <v>544</v>
      </c>
      <c r="L48" s="162">
        <v>447</v>
      </c>
      <c r="M48" s="162">
        <v>346</v>
      </c>
      <c r="N48" s="162">
        <v>424</v>
      </c>
      <c r="O48" s="162">
        <v>571</v>
      </c>
      <c r="P48" s="162">
        <v>782</v>
      </c>
      <c r="Q48" s="162">
        <v>817</v>
      </c>
      <c r="R48" s="633"/>
      <c r="S48" s="2"/>
    </row>
    <row r="49" spans="1:19" ht="15" customHeight="1" x14ac:dyDescent="0.2">
      <c r="A49" s="2"/>
      <c r="B49" s="228"/>
      <c r="C49" s="1505" t="s">
        <v>220</v>
      </c>
      <c r="D49" s="1505"/>
      <c r="E49" s="486">
        <f t="shared" ref="E49:P49" si="0">+E31/E8*100</f>
        <v>32.818748256300566</v>
      </c>
      <c r="F49" s="486">
        <f t="shared" si="0"/>
        <v>34.467934872902475</v>
      </c>
      <c r="G49" s="486">
        <f t="shared" si="0"/>
        <v>30.136067101584342</v>
      </c>
      <c r="H49" s="486">
        <f t="shared" si="0"/>
        <v>27.100199305077872</v>
      </c>
      <c r="I49" s="486">
        <f t="shared" si="0"/>
        <v>25.527334529317347</v>
      </c>
      <c r="J49" s="486">
        <f t="shared" si="0"/>
        <v>22.849809170563887</v>
      </c>
      <c r="K49" s="486">
        <f t="shared" si="0"/>
        <v>22.982021255377951</v>
      </c>
      <c r="L49" s="486">
        <f t="shared" si="0"/>
        <v>20.460622922946133</v>
      </c>
      <c r="M49" s="486">
        <f t="shared" si="0"/>
        <v>19.408509614494847</v>
      </c>
      <c r="N49" s="486">
        <f t="shared" si="0"/>
        <v>23.961252964548617</v>
      </c>
      <c r="O49" s="486">
        <f t="shared" si="0"/>
        <v>29.118809665871119</v>
      </c>
      <c r="P49" s="486">
        <f t="shared" si="0"/>
        <v>30.551399072272933</v>
      </c>
      <c r="Q49" s="486">
        <f>+Q31/Q8*100</f>
        <v>28.424684857188449</v>
      </c>
      <c r="R49" s="633"/>
      <c r="S49" s="2"/>
    </row>
    <row r="50" spans="1:19" ht="11.25" customHeight="1" thickBot="1" x14ac:dyDescent="0.25">
      <c r="A50" s="2"/>
      <c r="B50" s="228"/>
      <c r="C50" s="573"/>
      <c r="D50" s="633"/>
      <c r="E50" s="629"/>
      <c r="F50" s="629"/>
      <c r="G50" s="629"/>
      <c r="H50" s="629"/>
      <c r="I50" s="629"/>
      <c r="J50" s="629"/>
      <c r="K50" s="629"/>
      <c r="L50" s="629"/>
      <c r="M50" s="629"/>
      <c r="N50" s="629"/>
      <c r="O50" s="629"/>
      <c r="P50" s="629"/>
      <c r="Q50" s="550"/>
      <c r="R50" s="633"/>
      <c r="S50" s="2"/>
    </row>
    <row r="51" spans="1:19" s="7" customFormat="1" ht="13.5" customHeight="1" thickBot="1" x14ac:dyDescent="0.25">
      <c r="A51" s="6"/>
      <c r="B51" s="227"/>
      <c r="C51" s="403" t="s">
        <v>221</v>
      </c>
      <c r="D51" s="552"/>
      <c r="E51" s="570"/>
      <c r="F51" s="570"/>
      <c r="G51" s="570"/>
      <c r="H51" s="570"/>
      <c r="I51" s="570"/>
      <c r="J51" s="570"/>
      <c r="K51" s="570"/>
      <c r="L51" s="570"/>
      <c r="M51" s="570"/>
      <c r="N51" s="570"/>
      <c r="O51" s="570"/>
      <c r="P51" s="570"/>
      <c r="Q51" s="571"/>
      <c r="R51" s="633"/>
      <c r="S51" s="6"/>
    </row>
    <row r="52" spans="1:19" ht="9.75" customHeight="1" x14ac:dyDescent="0.2">
      <c r="A52" s="2"/>
      <c r="B52" s="228"/>
      <c r="C52" s="632" t="s">
        <v>78</v>
      </c>
      <c r="D52" s="574"/>
      <c r="E52" s="569"/>
      <c r="F52" s="569"/>
      <c r="G52" s="569"/>
      <c r="H52" s="569"/>
      <c r="I52" s="569"/>
      <c r="J52" s="569"/>
      <c r="K52" s="569"/>
      <c r="L52" s="569"/>
      <c r="M52" s="569"/>
      <c r="N52" s="569"/>
      <c r="O52" s="569"/>
      <c r="P52" s="569"/>
      <c r="Q52" s="572"/>
      <c r="R52" s="633"/>
      <c r="S52" s="2"/>
    </row>
    <row r="53" spans="1:19" ht="15" customHeight="1" x14ac:dyDescent="0.2">
      <c r="A53" s="2"/>
      <c r="B53" s="228"/>
      <c r="C53" s="1505" t="s">
        <v>68</v>
      </c>
      <c r="D53" s="1505"/>
      <c r="E53" s="554">
        <v>12130</v>
      </c>
      <c r="F53" s="555">
        <v>11605</v>
      </c>
      <c r="G53" s="555">
        <v>11018</v>
      </c>
      <c r="H53" s="555">
        <v>10058</v>
      </c>
      <c r="I53" s="555">
        <v>9572</v>
      </c>
      <c r="J53" s="555">
        <v>11743</v>
      </c>
      <c r="K53" s="555">
        <v>11439</v>
      </c>
      <c r="L53" s="555">
        <v>9551</v>
      </c>
      <c r="M53" s="555">
        <v>7955</v>
      </c>
      <c r="N53" s="555">
        <v>10791</v>
      </c>
      <c r="O53" s="555">
        <v>9587</v>
      </c>
      <c r="P53" s="555">
        <v>11040</v>
      </c>
      <c r="Q53" s="555">
        <v>10189</v>
      </c>
      <c r="R53" s="633"/>
      <c r="S53" s="2"/>
    </row>
    <row r="54" spans="1:19" ht="11.25" customHeight="1" x14ac:dyDescent="0.2">
      <c r="A54" s="2"/>
      <c r="B54" s="228"/>
      <c r="C54" s="488"/>
      <c r="D54" s="97" t="s">
        <v>344</v>
      </c>
      <c r="E54" s="153">
        <v>1185</v>
      </c>
      <c r="F54" s="181">
        <v>601</v>
      </c>
      <c r="G54" s="181">
        <v>353</v>
      </c>
      <c r="H54" s="181">
        <v>392</v>
      </c>
      <c r="I54" s="162">
        <v>492</v>
      </c>
      <c r="J54" s="162">
        <v>332</v>
      </c>
      <c r="K54" s="162">
        <v>387</v>
      </c>
      <c r="L54" s="162">
        <v>481</v>
      </c>
      <c r="M54" s="162">
        <v>309</v>
      </c>
      <c r="N54" s="162">
        <v>486</v>
      </c>
      <c r="O54" s="162">
        <v>320</v>
      </c>
      <c r="P54" s="162">
        <v>380</v>
      </c>
      <c r="Q54" s="162">
        <v>661</v>
      </c>
      <c r="R54" s="633"/>
      <c r="S54" s="2"/>
    </row>
    <row r="55" spans="1:19" ht="11.25" customHeight="1" x14ac:dyDescent="0.2">
      <c r="A55" s="2"/>
      <c r="B55" s="228"/>
      <c r="C55" s="488"/>
      <c r="D55" s="97" t="s">
        <v>217</v>
      </c>
      <c r="E55" s="153">
        <v>2561</v>
      </c>
      <c r="F55" s="181">
        <v>2894</v>
      </c>
      <c r="G55" s="181">
        <v>2625</v>
      </c>
      <c r="H55" s="181">
        <v>2507</v>
      </c>
      <c r="I55" s="162">
        <v>1874</v>
      </c>
      <c r="J55" s="162">
        <v>2721</v>
      </c>
      <c r="K55" s="162">
        <v>3074</v>
      </c>
      <c r="L55" s="162">
        <v>2522</v>
      </c>
      <c r="M55" s="162">
        <v>1798</v>
      </c>
      <c r="N55" s="162">
        <v>2715</v>
      </c>
      <c r="O55" s="162">
        <v>2705</v>
      </c>
      <c r="P55" s="162">
        <v>2768</v>
      </c>
      <c r="Q55" s="162">
        <v>2282</v>
      </c>
      <c r="R55" s="633"/>
      <c r="S55" s="2"/>
    </row>
    <row r="56" spans="1:19" ht="11.25" customHeight="1" x14ac:dyDescent="0.2">
      <c r="A56" s="2"/>
      <c r="B56" s="228"/>
      <c r="C56" s="488"/>
      <c r="D56" s="97" t="s">
        <v>165</v>
      </c>
      <c r="E56" s="153">
        <v>8383</v>
      </c>
      <c r="F56" s="181">
        <v>8110</v>
      </c>
      <c r="G56" s="181">
        <v>8040</v>
      </c>
      <c r="H56" s="181">
        <v>7158</v>
      </c>
      <c r="I56" s="162">
        <v>7206</v>
      </c>
      <c r="J56" s="162">
        <v>8689</v>
      </c>
      <c r="K56" s="162">
        <v>7978</v>
      </c>
      <c r="L56" s="162">
        <v>6537</v>
      </c>
      <c r="M56" s="162">
        <v>5848</v>
      </c>
      <c r="N56" s="162">
        <v>7590</v>
      </c>
      <c r="O56" s="162">
        <v>6562</v>
      </c>
      <c r="P56" s="162">
        <v>7892</v>
      </c>
      <c r="Q56" s="162">
        <v>7245</v>
      </c>
      <c r="R56" s="633"/>
      <c r="S56" s="2"/>
    </row>
    <row r="57" spans="1:19" ht="11.25" customHeight="1" x14ac:dyDescent="0.2">
      <c r="A57" s="2"/>
      <c r="B57" s="228"/>
      <c r="C57" s="488"/>
      <c r="D57" s="97" t="s">
        <v>218</v>
      </c>
      <c r="E57" s="797">
        <v>1</v>
      </c>
      <c r="F57" s="796">
        <v>0</v>
      </c>
      <c r="G57" s="796">
        <v>0</v>
      </c>
      <c r="H57" s="796">
        <v>1</v>
      </c>
      <c r="I57" s="796">
        <v>0</v>
      </c>
      <c r="J57" s="796">
        <v>1</v>
      </c>
      <c r="K57" s="796">
        <v>0</v>
      </c>
      <c r="L57" s="796">
        <v>11</v>
      </c>
      <c r="M57" s="796">
        <v>0</v>
      </c>
      <c r="N57" s="796">
        <v>0</v>
      </c>
      <c r="O57" s="796">
        <v>0</v>
      </c>
      <c r="P57" s="796">
        <v>0</v>
      </c>
      <c r="Q57" s="796">
        <v>1</v>
      </c>
      <c r="R57" s="633"/>
      <c r="S57" s="2"/>
    </row>
    <row r="58" spans="1:19" ht="12.75" hidden="1" customHeight="1" x14ac:dyDescent="0.2">
      <c r="A58" s="2"/>
      <c r="B58" s="228"/>
      <c r="C58" s="488"/>
      <c r="D58" s="207" t="s">
        <v>189</v>
      </c>
      <c r="E58" s="152">
        <v>3812</v>
      </c>
      <c r="F58" s="162">
        <v>3922</v>
      </c>
      <c r="G58" s="162">
        <v>3608</v>
      </c>
      <c r="H58" s="162">
        <v>3241</v>
      </c>
      <c r="I58" s="162">
        <v>2616</v>
      </c>
      <c r="J58" s="162">
        <v>4231</v>
      </c>
      <c r="K58" s="162">
        <v>4515</v>
      </c>
      <c r="L58" s="162">
        <v>3733</v>
      </c>
      <c r="M58" s="162">
        <v>2869</v>
      </c>
      <c r="N58" s="162">
        <v>3988</v>
      </c>
      <c r="O58" s="162">
        <v>3769</v>
      </c>
      <c r="P58" s="162">
        <v>3938</v>
      </c>
      <c r="Q58" s="162">
        <v>3246</v>
      </c>
      <c r="R58" s="633"/>
      <c r="S58" s="2"/>
    </row>
    <row r="59" spans="1:19" ht="12.75" hidden="1" customHeight="1" x14ac:dyDescent="0.2">
      <c r="A59" s="2"/>
      <c r="B59" s="228"/>
      <c r="C59" s="488"/>
      <c r="D59" s="207" t="s">
        <v>190</v>
      </c>
      <c r="E59" s="152">
        <v>3508</v>
      </c>
      <c r="F59" s="162">
        <v>3464</v>
      </c>
      <c r="G59" s="162">
        <v>3662</v>
      </c>
      <c r="H59" s="162">
        <v>3283</v>
      </c>
      <c r="I59" s="162">
        <v>3870</v>
      </c>
      <c r="J59" s="162">
        <v>4161</v>
      </c>
      <c r="K59" s="162">
        <v>3557</v>
      </c>
      <c r="L59" s="162">
        <v>2920</v>
      </c>
      <c r="M59" s="162">
        <v>2392</v>
      </c>
      <c r="N59" s="162">
        <v>3724</v>
      </c>
      <c r="O59" s="162">
        <v>3046</v>
      </c>
      <c r="P59" s="162">
        <v>3375</v>
      </c>
      <c r="Q59" s="162">
        <v>2856</v>
      </c>
      <c r="R59" s="633"/>
      <c r="S59" s="2"/>
    </row>
    <row r="60" spans="1:19" ht="12.75" hidden="1" customHeight="1" x14ac:dyDescent="0.2">
      <c r="A60" s="2"/>
      <c r="B60" s="228"/>
      <c r="C60" s="488"/>
      <c r="D60" s="207" t="s">
        <v>59</v>
      </c>
      <c r="E60" s="152">
        <v>1708</v>
      </c>
      <c r="F60" s="162">
        <v>1535</v>
      </c>
      <c r="G60" s="162">
        <v>1454</v>
      </c>
      <c r="H60" s="162">
        <v>1421</v>
      </c>
      <c r="I60" s="162">
        <v>1266</v>
      </c>
      <c r="J60" s="162">
        <v>1782</v>
      </c>
      <c r="K60" s="162">
        <v>1783</v>
      </c>
      <c r="L60" s="162">
        <v>1336</v>
      </c>
      <c r="M60" s="162">
        <v>1333</v>
      </c>
      <c r="N60" s="162">
        <v>1409</v>
      </c>
      <c r="O60" s="162">
        <v>1125</v>
      </c>
      <c r="P60" s="162">
        <v>1317</v>
      </c>
      <c r="Q60" s="162">
        <v>1321</v>
      </c>
      <c r="R60" s="633"/>
      <c r="S60" s="2"/>
    </row>
    <row r="61" spans="1:19" ht="12.75" hidden="1" customHeight="1" x14ac:dyDescent="0.2">
      <c r="A61" s="2"/>
      <c r="B61" s="228"/>
      <c r="C61" s="488"/>
      <c r="D61" s="207" t="s">
        <v>192</v>
      </c>
      <c r="E61" s="152">
        <v>1348</v>
      </c>
      <c r="F61" s="162">
        <v>1284</v>
      </c>
      <c r="G61" s="162">
        <v>1204</v>
      </c>
      <c r="H61" s="162">
        <v>1221</v>
      </c>
      <c r="I61" s="162">
        <v>1245</v>
      </c>
      <c r="J61" s="162">
        <v>1079</v>
      </c>
      <c r="K61" s="162">
        <v>996</v>
      </c>
      <c r="L61" s="162">
        <v>1030</v>
      </c>
      <c r="M61" s="162">
        <v>864</v>
      </c>
      <c r="N61" s="162">
        <v>1157</v>
      </c>
      <c r="O61" s="162">
        <v>867</v>
      </c>
      <c r="P61" s="162">
        <v>1050</v>
      </c>
      <c r="Q61" s="162">
        <v>1277</v>
      </c>
      <c r="R61" s="633"/>
      <c r="S61" s="2"/>
    </row>
    <row r="62" spans="1:19" ht="12.75" hidden="1" customHeight="1" x14ac:dyDescent="0.2">
      <c r="A62" s="2"/>
      <c r="B62" s="228"/>
      <c r="C62" s="488"/>
      <c r="D62" s="207" t="s">
        <v>193</v>
      </c>
      <c r="E62" s="152">
        <v>1448</v>
      </c>
      <c r="F62" s="162">
        <v>1117</v>
      </c>
      <c r="G62" s="162">
        <v>796</v>
      </c>
      <c r="H62" s="162">
        <v>610</v>
      </c>
      <c r="I62" s="162">
        <v>328</v>
      </c>
      <c r="J62" s="162">
        <v>321</v>
      </c>
      <c r="K62" s="162">
        <v>328</v>
      </c>
      <c r="L62" s="162">
        <v>304</v>
      </c>
      <c r="M62" s="162">
        <v>305</v>
      </c>
      <c r="N62" s="162">
        <v>332</v>
      </c>
      <c r="O62" s="162">
        <v>512</v>
      </c>
      <c r="P62" s="162">
        <v>1067</v>
      </c>
      <c r="Q62" s="162">
        <v>1217</v>
      </c>
      <c r="R62" s="633"/>
      <c r="S62" s="2"/>
    </row>
    <row r="63" spans="1:19" ht="12.75" hidden="1" customHeight="1" x14ac:dyDescent="0.2">
      <c r="A63" s="2"/>
      <c r="B63" s="228"/>
      <c r="C63" s="488"/>
      <c r="D63" s="207" t="s">
        <v>131</v>
      </c>
      <c r="E63" s="152">
        <v>158</v>
      </c>
      <c r="F63" s="162">
        <v>170</v>
      </c>
      <c r="G63" s="162">
        <v>173</v>
      </c>
      <c r="H63" s="162">
        <v>162</v>
      </c>
      <c r="I63" s="162">
        <v>123</v>
      </c>
      <c r="J63" s="162">
        <v>82</v>
      </c>
      <c r="K63" s="162">
        <v>117</v>
      </c>
      <c r="L63" s="162">
        <v>73</v>
      </c>
      <c r="M63" s="162">
        <v>87</v>
      </c>
      <c r="N63" s="162">
        <v>77</v>
      </c>
      <c r="O63" s="162">
        <v>86</v>
      </c>
      <c r="P63" s="162">
        <v>159</v>
      </c>
      <c r="Q63" s="162">
        <v>137</v>
      </c>
      <c r="R63" s="633"/>
      <c r="S63" s="2"/>
    </row>
    <row r="64" spans="1:19" ht="12.75" hidden="1" customHeight="1" x14ac:dyDescent="0.2">
      <c r="A64" s="2"/>
      <c r="B64" s="228"/>
      <c r="C64" s="488"/>
      <c r="D64" s="207" t="s">
        <v>132</v>
      </c>
      <c r="E64" s="152">
        <v>148</v>
      </c>
      <c r="F64" s="162">
        <v>113</v>
      </c>
      <c r="G64" s="162">
        <v>121</v>
      </c>
      <c r="H64" s="162">
        <v>121</v>
      </c>
      <c r="I64" s="162">
        <v>124</v>
      </c>
      <c r="J64" s="162">
        <v>87</v>
      </c>
      <c r="K64" s="162">
        <v>143</v>
      </c>
      <c r="L64" s="162">
        <v>155</v>
      </c>
      <c r="M64" s="162">
        <v>105</v>
      </c>
      <c r="N64" s="162">
        <v>104</v>
      </c>
      <c r="O64" s="162">
        <v>182</v>
      </c>
      <c r="P64" s="162">
        <v>134</v>
      </c>
      <c r="Q64" s="162">
        <v>135</v>
      </c>
      <c r="R64" s="633"/>
      <c r="S64" s="2"/>
    </row>
    <row r="65" spans="1:19" ht="15" customHeight="1" x14ac:dyDescent="0.2">
      <c r="A65" s="2"/>
      <c r="B65" s="228"/>
      <c r="C65" s="1505" t="s">
        <v>222</v>
      </c>
      <c r="D65" s="1505"/>
      <c r="E65" s="486">
        <f t="shared" ref="E65:P65" si="1">+E53/E31*100</f>
        <v>68.744686880136015</v>
      </c>
      <c r="F65" s="486">
        <f t="shared" si="1"/>
        <v>69.922275109959628</v>
      </c>
      <c r="G65" s="486">
        <f t="shared" si="1"/>
        <v>68.146956952003961</v>
      </c>
      <c r="H65" s="486">
        <f t="shared" si="1"/>
        <v>65.460462089163684</v>
      </c>
      <c r="I65" s="486">
        <f t="shared" si="1"/>
        <v>70.809291315283332</v>
      </c>
      <c r="J65" s="486">
        <f t="shared" si="1"/>
        <v>69.064282773628179</v>
      </c>
      <c r="K65" s="486">
        <f t="shared" si="1"/>
        <v>70.908752789486741</v>
      </c>
      <c r="L65" s="486">
        <f t="shared" si="1"/>
        <v>72.153811286545292</v>
      </c>
      <c r="M65" s="486">
        <f t="shared" si="1"/>
        <v>75.855821493277389</v>
      </c>
      <c r="N65" s="486">
        <f t="shared" si="1"/>
        <v>69.355357028086644</v>
      </c>
      <c r="O65" s="486">
        <f t="shared" si="1"/>
        <v>61.388230774156369</v>
      </c>
      <c r="P65" s="486">
        <f t="shared" si="1"/>
        <v>67.589077996816457</v>
      </c>
      <c r="Q65" s="486">
        <f>+Q53/Q31*100</f>
        <v>71.496737071082734</v>
      </c>
      <c r="R65" s="633"/>
      <c r="S65" s="2"/>
    </row>
    <row r="66" spans="1:19" ht="11.25" customHeight="1" x14ac:dyDescent="0.2">
      <c r="A66" s="2"/>
      <c r="B66" s="228"/>
      <c r="C66" s="488"/>
      <c r="D66" s="477" t="s">
        <v>189</v>
      </c>
      <c r="E66" s="182">
        <f t="shared" ref="E66:P72" si="2">+E58/E32*100</f>
        <v>57.906729454655938</v>
      </c>
      <c r="F66" s="182">
        <f t="shared" si="2"/>
        <v>66.882673942701231</v>
      </c>
      <c r="G66" s="182">
        <f t="shared" si="2"/>
        <v>61.780821917808218</v>
      </c>
      <c r="H66" s="182">
        <f t="shared" si="2"/>
        <v>56.899578651685388</v>
      </c>
      <c r="I66" s="182">
        <f t="shared" si="2"/>
        <v>66.547952175019077</v>
      </c>
      <c r="J66" s="182">
        <f t="shared" si="2"/>
        <v>64.516620921012503</v>
      </c>
      <c r="K66" s="182">
        <f t="shared" si="2"/>
        <v>70.74584769664682</v>
      </c>
      <c r="L66" s="182">
        <f t="shared" si="2"/>
        <v>71.802269667243706</v>
      </c>
      <c r="M66" s="182">
        <f t="shared" si="2"/>
        <v>85.437760571768905</v>
      </c>
      <c r="N66" s="182">
        <f t="shared" si="2"/>
        <v>66.114058355437663</v>
      </c>
      <c r="O66" s="182">
        <f t="shared" si="2"/>
        <v>63.047842087654736</v>
      </c>
      <c r="P66" s="182">
        <f t="shared" si="2"/>
        <v>69.270008795074759</v>
      </c>
      <c r="Q66" s="182">
        <f>+Q58/Q32*100</f>
        <v>66.983078827899305</v>
      </c>
      <c r="R66" s="633"/>
      <c r="S66" s="154"/>
    </row>
    <row r="67" spans="1:19" ht="11.25" customHeight="1" x14ac:dyDescent="0.2">
      <c r="A67" s="2"/>
      <c r="B67" s="228"/>
      <c r="C67" s="488"/>
      <c r="D67" s="477" t="s">
        <v>190</v>
      </c>
      <c r="E67" s="182">
        <f t="shared" si="2"/>
        <v>75.848648648648648</v>
      </c>
      <c r="F67" s="182">
        <f t="shared" si="2"/>
        <v>71.585038231039462</v>
      </c>
      <c r="G67" s="182">
        <f t="shared" si="2"/>
        <v>74.841610463928063</v>
      </c>
      <c r="H67" s="182">
        <f t="shared" si="2"/>
        <v>73.101759073702965</v>
      </c>
      <c r="I67" s="182">
        <f t="shared" si="2"/>
        <v>81.870107890839861</v>
      </c>
      <c r="J67" s="182">
        <f t="shared" si="2"/>
        <v>77.413953488372087</v>
      </c>
      <c r="K67" s="182">
        <f t="shared" si="2"/>
        <v>79.521573887771069</v>
      </c>
      <c r="L67" s="182">
        <f t="shared" si="2"/>
        <v>79.84686901832103</v>
      </c>
      <c r="M67" s="182">
        <f t="shared" si="2"/>
        <v>73.532124193052567</v>
      </c>
      <c r="N67" s="182">
        <f t="shared" si="2"/>
        <v>77.373779347600248</v>
      </c>
      <c r="O67" s="182">
        <f t="shared" si="2"/>
        <v>71.46879399343031</v>
      </c>
      <c r="P67" s="182">
        <f t="shared" si="2"/>
        <v>73.194534808067672</v>
      </c>
      <c r="Q67" s="182">
        <f t="shared" ref="Q67:Q72" si="3">+Q59/Q33*100</f>
        <v>75.356200527704488</v>
      </c>
      <c r="R67" s="633"/>
      <c r="S67" s="154"/>
    </row>
    <row r="68" spans="1:19" ht="11.25" customHeight="1" x14ac:dyDescent="0.2">
      <c r="A68" s="2"/>
      <c r="B68" s="228"/>
      <c r="C68" s="488"/>
      <c r="D68" s="477" t="s">
        <v>59</v>
      </c>
      <c r="E68" s="182">
        <f t="shared" si="2"/>
        <v>70.959700872455329</v>
      </c>
      <c r="F68" s="182">
        <f t="shared" si="2"/>
        <v>62.271805273833671</v>
      </c>
      <c r="G68" s="182">
        <f t="shared" si="2"/>
        <v>64.679715302491104</v>
      </c>
      <c r="H68" s="182">
        <f t="shared" si="2"/>
        <v>64.182475158084912</v>
      </c>
      <c r="I68" s="182">
        <f t="shared" si="2"/>
        <v>62.985074626865668</v>
      </c>
      <c r="J68" s="182">
        <f t="shared" si="2"/>
        <v>66.91701088997371</v>
      </c>
      <c r="K68" s="182">
        <f t="shared" si="2"/>
        <v>70.141620771046419</v>
      </c>
      <c r="L68" s="182">
        <f t="shared" si="2"/>
        <v>69.583333333333329</v>
      </c>
      <c r="M68" s="182">
        <f t="shared" si="2"/>
        <v>74.220489977728292</v>
      </c>
      <c r="N68" s="182">
        <f t="shared" si="2"/>
        <v>64.367291000456831</v>
      </c>
      <c r="O68" s="182">
        <f t="shared" si="2"/>
        <v>52.204176334106734</v>
      </c>
      <c r="P68" s="182">
        <f t="shared" si="2"/>
        <v>56.114188325521944</v>
      </c>
      <c r="Q68" s="182">
        <f t="shared" si="3"/>
        <v>68.127900979886533</v>
      </c>
      <c r="R68" s="633"/>
      <c r="S68" s="154"/>
    </row>
    <row r="69" spans="1:19" ht="11.25" customHeight="1" x14ac:dyDescent="0.2">
      <c r="A69" s="2"/>
      <c r="B69" s="228"/>
      <c r="C69" s="488"/>
      <c r="D69" s="477" t="s">
        <v>192</v>
      </c>
      <c r="E69" s="182">
        <f t="shared" si="2"/>
        <v>74.8888888888889</v>
      </c>
      <c r="F69" s="182">
        <f t="shared" si="2"/>
        <v>81.420418516169946</v>
      </c>
      <c r="G69" s="182">
        <f t="shared" si="2"/>
        <v>75.344180225281605</v>
      </c>
      <c r="H69" s="182">
        <f t="shared" si="2"/>
        <v>69.971346704871067</v>
      </c>
      <c r="I69" s="182">
        <f t="shared" si="2"/>
        <v>77.137546468401482</v>
      </c>
      <c r="J69" s="182">
        <f t="shared" si="2"/>
        <v>72.85617825793382</v>
      </c>
      <c r="K69" s="182">
        <f t="shared" si="2"/>
        <v>54.936569222283502</v>
      </c>
      <c r="L69" s="182">
        <f t="shared" si="2"/>
        <v>62.27327690447401</v>
      </c>
      <c r="M69" s="182">
        <f t="shared" si="2"/>
        <v>59.833795013850413</v>
      </c>
      <c r="N69" s="182">
        <f t="shared" si="2"/>
        <v>74.645161290322577</v>
      </c>
      <c r="O69" s="182">
        <f t="shared" si="2"/>
        <v>52.072072072072075</v>
      </c>
      <c r="P69" s="182">
        <f t="shared" si="2"/>
        <v>63.444108761329311</v>
      </c>
      <c r="Q69" s="182">
        <f t="shared" si="3"/>
        <v>81.441326530612244</v>
      </c>
      <c r="R69" s="633"/>
      <c r="S69" s="154"/>
    </row>
    <row r="70" spans="1:19" ht="11.25" customHeight="1" x14ac:dyDescent="0.2">
      <c r="A70" s="2"/>
      <c r="B70" s="228"/>
      <c r="C70" s="488"/>
      <c r="D70" s="477" t="s">
        <v>193</v>
      </c>
      <c r="E70" s="182">
        <f t="shared" si="2"/>
        <v>81.715575620767495</v>
      </c>
      <c r="F70" s="182">
        <f t="shared" si="2"/>
        <v>76.559287183002056</v>
      </c>
      <c r="G70" s="182">
        <f t="shared" si="2"/>
        <v>71.262309758281106</v>
      </c>
      <c r="H70" s="182">
        <f t="shared" si="2"/>
        <v>77.313054499366288</v>
      </c>
      <c r="I70" s="182">
        <f>+I62/I36*100</f>
        <v>36.403995560488347</v>
      </c>
      <c r="J70" s="182">
        <f t="shared" si="2"/>
        <v>55.154639175257735</v>
      </c>
      <c r="K70" s="182">
        <f t="shared" si="2"/>
        <v>60.516605166051662</v>
      </c>
      <c r="L70" s="182">
        <f t="shared" si="2"/>
        <v>58.574181117533719</v>
      </c>
      <c r="M70" s="182">
        <f t="shared" si="2"/>
        <v>80.901856763925721</v>
      </c>
      <c r="N70" s="182">
        <f t="shared" si="2"/>
        <v>50.609756097560975</v>
      </c>
      <c r="O70" s="182">
        <f t="shared" si="2"/>
        <v>43.798118049615056</v>
      </c>
      <c r="P70" s="182">
        <f t="shared" si="2"/>
        <v>66.027227722772281</v>
      </c>
      <c r="Q70" s="182">
        <f t="shared" si="3"/>
        <v>71.799410029498517</v>
      </c>
      <c r="R70" s="633"/>
      <c r="S70" s="154"/>
    </row>
    <row r="71" spans="1:19" ht="11.25" customHeight="1" x14ac:dyDescent="0.2">
      <c r="A71" s="2"/>
      <c r="B71" s="228"/>
      <c r="C71" s="488"/>
      <c r="D71" s="477" t="s">
        <v>131</v>
      </c>
      <c r="E71" s="182">
        <f t="shared" si="2"/>
        <v>72.811059907834093</v>
      </c>
      <c r="F71" s="182">
        <f t="shared" si="2"/>
        <v>82.524271844660191</v>
      </c>
      <c r="G71" s="182">
        <f t="shared" si="2"/>
        <v>75.217391304347828</v>
      </c>
      <c r="H71" s="182">
        <f t="shared" si="2"/>
        <v>77.511961722488039</v>
      </c>
      <c r="I71" s="182">
        <f t="shared" si="2"/>
        <v>92.481203007518801</v>
      </c>
      <c r="J71" s="182">
        <f t="shared" si="2"/>
        <v>48.80952380952381</v>
      </c>
      <c r="K71" s="182">
        <f t="shared" si="2"/>
        <v>68.421052631578945</v>
      </c>
      <c r="L71" s="182">
        <f t="shared" si="2"/>
        <v>65.178571428571431</v>
      </c>
      <c r="M71" s="182">
        <f t="shared" si="2"/>
        <v>94.565217391304344</v>
      </c>
      <c r="N71" s="182">
        <f t="shared" si="2"/>
        <v>62.601626016260155</v>
      </c>
      <c r="O71" s="182">
        <f t="shared" si="2"/>
        <v>56.953642384105962</v>
      </c>
      <c r="P71" s="182">
        <f t="shared" si="2"/>
        <v>73.95348837209302</v>
      </c>
      <c r="Q71" s="182">
        <f t="shared" si="3"/>
        <v>67.487684729064028</v>
      </c>
      <c r="R71" s="633"/>
      <c r="S71" s="154"/>
    </row>
    <row r="72" spans="1:19" ht="11.25" customHeight="1" x14ac:dyDescent="0.2">
      <c r="A72" s="2"/>
      <c r="B72" s="228"/>
      <c r="C72" s="488"/>
      <c r="D72" s="477" t="s">
        <v>132</v>
      </c>
      <c r="E72" s="182">
        <f t="shared" si="2"/>
        <v>61.410788381742741</v>
      </c>
      <c r="F72" s="182">
        <f t="shared" si="2"/>
        <v>60.427807486631011</v>
      </c>
      <c r="G72" s="182">
        <f t="shared" si="2"/>
        <v>50</v>
      </c>
      <c r="H72" s="182">
        <f t="shared" si="2"/>
        <v>54.751131221719461</v>
      </c>
      <c r="I72" s="182">
        <f t="shared" si="2"/>
        <v>61.386138613861384</v>
      </c>
      <c r="J72" s="182">
        <f t="shared" si="2"/>
        <v>49.43181818181818</v>
      </c>
      <c r="K72" s="182">
        <f t="shared" si="2"/>
        <v>68.421052631578945</v>
      </c>
      <c r="L72" s="182">
        <f t="shared" si="2"/>
        <v>88.068181818181827</v>
      </c>
      <c r="M72" s="182">
        <f t="shared" si="2"/>
        <v>62.874251497005986</v>
      </c>
      <c r="N72" s="182">
        <f t="shared" si="2"/>
        <v>53.061224489795919</v>
      </c>
      <c r="O72" s="182">
        <f t="shared" si="2"/>
        <v>76.793248945147667</v>
      </c>
      <c r="P72" s="182">
        <f t="shared" si="2"/>
        <v>65.365853658536594</v>
      </c>
      <c r="Q72" s="182">
        <f t="shared" si="3"/>
        <v>64.285714285714292</v>
      </c>
      <c r="R72" s="633"/>
      <c r="S72" s="154"/>
    </row>
    <row r="73" spans="1:19" ht="22.5" customHeight="1" x14ac:dyDescent="0.2">
      <c r="A73" s="2"/>
      <c r="B73" s="228"/>
      <c r="C73" s="1502" t="s">
        <v>288</v>
      </c>
      <c r="D73" s="1503"/>
      <c r="E73" s="1503"/>
      <c r="F73" s="1503"/>
      <c r="G73" s="1503"/>
      <c r="H73" s="1503"/>
      <c r="I73" s="1503"/>
      <c r="J73" s="1503"/>
      <c r="K73" s="1503"/>
      <c r="L73" s="1503"/>
      <c r="M73" s="1503"/>
      <c r="N73" s="1503"/>
      <c r="O73" s="1503"/>
      <c r="P73" s="1503"/>
      <c r="Q73" s="1503"/>
      <c r="R73" s="633"/>
      <c r="S73" s="154"/>
    </row>
    <row r="74" spans="1:19" ht="13.5" customHeight="1" x14ac:dyDescent="0.2">
      <c r="A74" s="2"/>
      <c r="B74" s="228"/>
      <c r="C74" s="42" t="s">
        <v>445</v>
      </c>
      <c r="D74" s="4"/>
      <c r="E74" s="1"/>
      <c r="F74" s="1"/>
      <c r="G74" s="4"/>
      <c r="H74" s="1"/>
      <c r="I74" s="907"/>
      <c r="J74" s="4"/>
      <c r="K74" s="1"/>
      <c r="L74" s="4"/>
      <c r="M74" s="4"/>
      <c r="N74" s="4"/>
      <c r="O74" s="4"/>
      <c r="P74" s="4"/>
      <c r="Q74" s="4"/>
      <c r="R74" s="1021"/>
      <c r="S74" s="2"/>
    </row>
    <row r="75" spans="1:19" ht="10.5" customHeight="1" x14ac:dyDescent="0.2">
      <c r="A75" s="2"/>
      <c r="B75" s="228"/>
      <c r="C75" s="1504" t="s">
        <v>397</v>
      </c>
      <c r="D75" s="1504"/>
      <c r="E75" s="1504"/>
      <c r="F75" s="1504"/>
      <c r="G75" s="1504"/>
      <c r="H75" s="1504"/>
      <c r="I75" s="1504"/>
      <c r="J75" s="1504"/>
      <c r="K75" s="1504"/>
      <c r="L75" s="1504"/>
      <c r="M75" s="1504"/>
      <c r="N75" s="1504"/>
      <c r="O75" s="1504"/>
      <c r="P75" s="1504"/>
      <c r="Q75" s="1504"/>
      <c r="R75" s="633"/>
      <c r="S75" s="2"/>
    </row>
    <row r="76" spans="1:19" ht="13.5" customHeight="1" x14ac:dyDescent="0.2">
      <c r="A76" s="2"/>
      <c r="B76" s="222">
        <v>10</v>
      </c>
      <c r="C76" s="1413">
        <v>42495</v>
      </c>
      <c r="D76" s="1413"/>
      <c r="E76" s="575"/>
      <c r="F76" s="575"/>
      <c r="G76" s="575"/>
      <c r="H76" s="575"/>
      <c r="I76" s="575"/>
      <c r="J76" s="154"/>
      <c r="K76" s="154"/>
      <c r="L76" s="634"/>
      <c r="M76" s="183"/>
      <c r="N76" s="183"/>
      <c r="O76" s="183"/>
      <c r="P76" s="634"/>
      <c r="Q76" s="1"/>
      <c r="R76" s="4"/>
      <c r="S76" s="2"/>
    </row>
  </sheetData>
  <mergeCells count="17">
    <mergeCell ref="D1:R1"/>
    <mergeCell ref="B2:D2"/>
    <mergeCell ref="C5:D6"/>
    <mergeCell ref="E5:N5"/>
    <mergeCell ref="E6:M6"/>
    <mergeCell ref="N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8" customWidth="1"/>
    <col min="2" max="2" width="2.5703125" style="418" customWidth="1"/>
    <col min="3" max="3" width="1" style="418" customWidth="1"/>
    <col min="4" max="4" width="23.42578125" style="418" customWidth="1"/>
    <col min="5" max="5" width="5.42578125" style="418" customWidth="1"/>
    <col min="6" max="6" width="5.42578125" style="413" customWidth="1"/>
    <col min="7" max="17" width="5.42578125" style="418" customWidth="1"/>
    <col min="18" max="18" width="2.5703125" style="418" customWidth="1"/>
    <col min="19" max="19" width="1" style="418" customWidth="1"/>
    <col min="20" max="16384" width="9.140625" style="418"/>
  </cols>
  <sheetData>
    <row r="1" spans="1:24" ht="13.5" customHeight="1" x14ac:dyDescent="0.2">
      <c r="A1" s="413"/>
      <c r="B1" s="1516" t="s">
        <v>320</v>
      </c>
      <c r="C1" s="1517"/>
      <c r="D1" s="1517"/>
      <c r="E1" s="1517"/>
      <c r="F1" s="1517"/>
      <c r="G1" s="1517"/>
      <c r="H1" s="1517"/>
      <c r="I1" s="450"/>
      <c r="J1" s="450"/>
      <c r="K1" s="450"/>
      <c r="L1" s="450"/>
      <c r="M1" s="450"/>
      <c r="N1" s="450"/>
      <c r="O1" s="450"/>
      <c r="P1" s="450"/>
      <c r="Q1" s="423"/>
      <c r="R1" s="423"/>
      <c r="S1" s="413"/>
    </row>
    <row r="2" spans="1:24" ht="6" customHeight="1" x14ac:dyDescent="0.2">
      <c r="A2" s="413"/>
      <c r="B2" s="635"/>
      <c r="C2" s="538"/>
      <c r="D2" s="538"/>
      <c r="E2" s="470"/>
      <c r="F2" s="470"/>
      <c r="G2" s="470"/>
      <c r="H2" s="470"/>
      <c r="I2" s="470"/>
      <c r="J2" s="470"/>
      <c r="K2" s="470"/>
      <c r="L2" s="470"/>
      <c r="M2" s="470"/>
      <c r="N2" s="470"/>
      <c r="O2" s="470"/>
      <c r="P2" s="470"/>
      <c r="Q2" s="470"/>
      <c r="R2" s="422"/>
      <c r="S2" s="413"/>
    </row>
    <row r="3" spans="1:24" ht="13.5" customHeight="1" thickBot="1" x14ac:dyDescent="0.25">
      <c r="A3" s="413"/>
      <c r="B3" s="423"/>
      <c r="C3" s="423"/>
      <c r="D3" s="423"/>
      <c r="E3" s="593"/>
      <c r="F3" s="593"/>
      <c r="G3" s="593"/>
      <c r="H3" s="593"/>
      <c r="I3" s="593"/>
      <c r="J3" s="593"/>
      <c r="K3" s="593"/>
      <c r="L3" s="593"/>
      <c r="M3" s="593"/>
      <c r="N3" s="593"/>
      <c r="O3" s="593"/>
      <c r="P3" s="593"/>
      <c r="Q3" s="593" t="s">
        <v>73</v>
      </c>
      <c r="R3" s="637"/>
      <c r="S3" s="413"/>
    </row>
    <row r="4" spans="1:24" s="427" customFormat="1" ht="13.5" customHeight="1" thickBot="1" x14ac:dyDescent="0.25">
      <c r="A4" s="425"/>
      <c r="B4" s="426"/>
      <c r="C4" s="638" t="s">
        <v>223</v>
      </c>
      <c r="D4" s="639"/>
      <c r="E4" s="639"/>
      <c r="F4" s="639"/>
      <c r="G4" s="639"/>
      <c r="H4" s="639"/>
      <c r="I4" s="639"/>
      <c r="J4" s="639"/>
      <c r="K4" s="639"/>
      <c r="L4" s="639"/>
      <c r="M4" s="639"/>
      <c r="N4" s="639"/>
      <c r="O4" s="639"/>
      <c r="P4" s="639"/>
      <c r="Q4" s="640"/>
      <c r="R4" s="637"/>
      <c r="S4" s="425"/>
      <c r="T4" s="767"/>
      <c r="U4" s="767"/>
      <c r="V4" s="767"/>
      <c r="W4" s="767"/>
      <c r="X4" s="767"/>
    </row>
    <row r="5" spans="1:24" ht="4.5" customHeight="1" x14ac:dyDescent="0.2">
      <c r="A5" s="413"/>
      <c r="B5" s="423"/>
      <c r="C5" s="1518" t="s">
        <v>78</v>
      </c>
      <c r="D5" s="1518"/>
      <c r="E5" s="539"/>
      <c r="F5" s="539"/>
      <c r="G5" s="539"/>
      <c r="H5" s="539"/>
      <c r="I5" s="539"/>
      <c r="J5" s="539"/>
      <c r="K5" s="539"/>
      <c r="L5" s="539"/>
      <c r="M5" s="539"/>
      <c r="N5" s="539"/>
      <c r="O5" s="539"/>
      <c r="P5" s="539"/>
      <c r="Q5" s="539"/>
      <c r="R5" s="637"/>
      <c r="S5" s="413"/>
      <c r="T5" s="443"/>
      <c r="U5" s="443"/>
      <c r="V5" s="443"/>
      <c r="W5" s="443"/>
      <c r="X5" s="443"/>
    </row>
    <row r="6" spans="1:24" ht="13.5" customHeight="1" x14ac:dyDescent="0.2">
      <c r="A6" s="413"/>
      <c r="B6" s="423"/>
      <c r="C6" s="1518"/>
      <c r="D6" s="1518"/>
      <c r="E6" s="1520" t="s">
        <v>619</v>
      </c>
      <c r="F6" s="1520"/>
      <c r="G6" s="1520"/>
      <c r="H6" s="1520"/>
      <c r="I6" s="1520"/>
      <c r="J6" s="1520"/>
      <c r="K6" s="1520"/>
      <c r="L6" s="1520"/>
      <c r="M6" s="1520"/>
      <c r="N6" s="1521" t="s">
        <v>620</v>
      </c>
      <c r="O6" s="1521"/>
      <c r="P6" s="1521"/>
      <c r="Q6" s="1521"/>
      <c r="R6" s="637"/>
      <c r="S6" s="413"/>
      <c r="T6" s="443"/>
      <c r="U6" s="443"/>
      <c r="V6" s="443"/>
      <c r="W6" s="443"/>
      <c r="X6" s="443"/>
    </row>
    <row r="7" spans="1:24" x14ac:dyDescent="0.2">
      <c r="A7" s="413"/>
      <c r="B7" s="423"/>
      <c r="C7" s="428"/>
      <c r="D7" s="428"/>
      <c r="E7" s="741" t="s">
        <v>102</v>
      </c>
      <c r="F7" s="741" t="s">
        <v>101</v>
      </c>
      <c r="G7" s="741" t="s">
        <v>100</v>
      </c>
      <c r="H7" s="741" t="s">
        <v>99</v>
      </c>
      <c r="I7" s="741" t="s">
        <v>98</v>
      </c>
      <c r="J7" s="741" t="s">
        <v>97</v>
      </c>
      <c r="K7" s="741" t="s">
        <v>96</v>
      </c>
      <c r="L7" s="741" t="s">
        <v>95</v>
      </c>
      <c r="M7" s="741" t="s">
        <v>94</v>
      </c>
      <c r="N7" s="741" t="s">
        <v>93</v>
      </c>
      <c r="O7" s="741" t="s">
        <v>104</v>
      </c>
      <c r="P7" s="741" t="s">
        <v>103</v>
      </c>
      <c r="Q7" s="741" t="s">
        <v>102</v>
      </c>
      <c r="R7" s="424"/>
      <c r="S7" s="413"/>
      <c r="T7" s="443"/>
      <c r="U7" s="443"/>
      <c r="V7" s="830"/>
      <c r="W7" s="443"/>
      <c r="X7" s="443"/>
    </row>
    <row r="8" spans="1:24" s="644" customFormat="1" ht="22.5" customHeight="1" x14ac:dyDescent="0.2">
      <c r="A8" s="641"/>
      <c r="B8" s="642"/>
      <c r="C8" s="1519" t="s">
        <v>68</v>
      </c>
      <c r="D8" s="1519"/>
      <c r="E8" s="409">
        <v>818822</v>
      </c>
      <c r="F8" s="410">
        <v>796466</v>
      </c>
      <c r="G8" s="410">
        <v>776883</v>
      </c>
      <c r="H8" s="410">
        <v>764836</v>
      </c>
      <c r="I8" s="410">
        <v>757282</v>
      </c>
      <c r="J8" s="410">
        <v>759019</v>
      </c>
      <c r="K8" s="410">
        <v>763098</v>
      </c>
      <c r="L8" s="410">
        <v>766983</v>
      </c>
      <c r="M8" s="410">
        <v>763346</v>
      </c>
      <c r="N8" s="410">
        <v>770950</v>
      </c>
      <c r="O8" s="410">
        <v>765373</v>
      </c>
      <c r="P8" s="410">
        <v>754676</v>
      </c>
      <c r="Q8" s="410">
        <v>739185</v>
      </c>
      <c r="R8" s="643"/>
      <c r="S8" s="641"/>
      <c r="T8" s="443"/>
      <c r="U8" s="443"/>
      <c r="V8" s="831"/>
      <c r="W8" s="443"/>
      <c r="X8" s="443"/>
    </row>
    <row r="9" spans="1:24" s="427" customFormat="1" ht="18.75" customHeight="1" x14ac:dyDescent="0.2">
      <c r="A9" s="425"/>
      <c r="B9" s="426"/>
      <c r="C9" s="432"/>
      <c r="D9" s="472" t="s">
        <v>330</v>
      </c>
      <c r="E9" s="473">
        <v>573382</v>
      </c>
      <c r="F9" s="474">
        <v>554070</v>
      </c>
      <c r="G9" s="474">
        <v>536656</v>
      </c>
      <c r="H9" s="474">
        <v>532698</v>
      </c>
      <c r="I9" s="474">
        <v>536581</v>
      </c>
      <c r="J9" s="474">
        <v>538713</v>
      </c>
      <c r="K9" s="474">
        <v>542030</v>
      </c>
      <c r="L9" s="474">
        <v>550250</v>
      </c>
      <c r="M9" s="474">
        <v>555167</v>
      </c>
      <c r="N9" s="474">
        <v>570380</v>
      </c>
      <c r="O9" s="474">
        <v>575999</v>
      </c>
      <c r="P9" s="474">
        <v>575075</v>
      </c>
      <c r="Q9" s="474">
        <v>562934</v>
      </c>
      <c r="R9" s="456"/>
      <c r="S9" s="425"/>
      <c r="T9" s="767"/>
      <c r="U9" s="832"/>
      <c r="V9" s="831"/>
      <c r="W9" s="767"/>
      <c r="X9" s="767"/>
    </row>
    <row r="10" spans="1:24" s="427" customFormat="1" ht="18.75" customHeight="1" x14ac:dyDescent="0.2">
      <c r="A10" s="425"/>
      <c r="B10" s="426"/>
      <c r="C10" s="432"/>
      <c r="D10" s="472" t="s">
        <v>224</v>
      </c>
      <c r="E10" s="473">
        <v>62352</v>
      </c>
      <c r="F10" s="474">
        <v>62548</v>
      </c>
      <c r="G10" s="474">
        <v>61512</v>
      </c>
      <c r="H10" s="474">
        <v>61827</v>
      </c>
      <c r="I10" s="474">
        <v>62274</v>
      </c>
      <c r="J10" s="474">
        <v>62435</v>
      </c>
      <c r="K10" s="474">
        <v>64281</v>
      </c>
      <c r="L10" s="474">
        <v>64661</v>
      </c>
      <c r="M10" s="474">
        <v>63766</v>
      </c>
      <c r="N10" s="474">
        <v>64582</v>
      </c>
      <c r="O10" s="474">
        <v>63024</v>
      </c>
      <c r="P10" s="474">
        <v>63484</v>
      </c>
      <c r="Q10" s="474">
        <v>63661</v>
      </c>
      <c r="R10" s="456"/>
      <c r="S10" s="425"/>
      <c r="T10" s="767"/>
      <c r="U10" s="767"/>
      <c r="V10" s="831"/>
      <c r="W10" s="767"/>
      <c r="X10" s="767"/>
    </row>
    <row r="11" spans="1:24" s="427" customFormat="1" ht="18.75" customHeight="1" x14ac:dyDescent="0.2">
      <c r="A11" s="425"/>
      <c r="B11" s="426"/>
      <c r="C11" s="432"/>
      <c r="D11" s="472" t="s">
        <v>225</v>
      </c>
      <c r="E11" s="473">
        <v>160168</v>
      </c>
      <c r="F11" s="474">
        <v>158051</v>
      </c>
      <c r="G11" s="474">
        <v>155892</v>
      </c>
      <c r="H11" s="474">
        <v>146321</v>
      </c>
      <c r="I11" s="474">
        <v>135308</v>
      </c>
      <c r="J11" s="474">
        <v>134594</v>
      </c>
      <c r="K11" s="474">
        <v>133858</v>
      </c>
      <c r="L11" s="474">
        <v>129471</v>
      </c>
      <c r="M11" s="474">
        <v>122486</v>
      </c>
      <c r="N11" s="474">
        <v>114433</v>
      </c>
      <c r="O11" s="474">
        <v>104602</v>
      </c>
      <c r="P11" s="474">
        <v>94036</v>
      </c>
      <c r="Q11" s="474">
        <v>90913</v>
      </c>
      <c r="R11" s="456"/>
      <c r="S11" s="425"/>
      <c r="T11" s="767"/>
      <c r="U11" s="767"/>
      <c r="V11" s="831"/>
      <c r="W11" s="767"/>
      <c r="X11" s="767"/>
    </row>
    <row r="12" spans="1:24" s="427" customFormat="1" ht="22.5" customHeight="1" x14ac:dyDescent="0.2">
      <c r="A12" s="425"/>
      <c r="B12" s="426"/>
      <c r="C12" s="432"/>
      <c r="D12" s="475" t="s">
        <v>331</v>
      </c>
      <c r="E12" s="473">
        <v>22920</v>
      </c>
      <c r="F12" s="474">
        <v>21797</v>
      </c>
      <c r="G12" s="474">
        <v>22823</v>
      </c>
      <c r="H12" s="474">
        <v>23990</v>
      </c>
      <c r="I12" s="474">
        <v>23119</v>
      </c>
      <c r="J12" s="474">
        <v>23277</v>
      </c>
      <c r="K12" s="474">
        <v>22929</v>
      </c>
      <c r="L12" s="474">
        <v>22601</v>
      </c>
      <c r="M12" s="474">
        <v>21927</v>
      </c>
      <c r="N12" s="474">
        <v>21555</v>
      </c>
      <c r="O12" s="474">
        <v>21748</v>
      </c>
      <c r="P12" s="474">
        <v>22081</v>
      </c>
      <c r="Q12" s="474">
        <v>21677</v>
      </c>
      <c r="R12" s="456"/>
      <c r="S12" s="425"/>
      <c r="T12" s="767"/>
      <c r="U12" s="767"/>
      <c r="V12" s="831"/>
      <c r="W12" s="767"/>
      <c r="X12" s="767"/>
    </row>
    <row r="13" spans="1:24" ht="15.75" customHeight="1" thickBot="1" x14ac:dyDescent="0.25">
      <c r="A13" s="413"/>
      <c r="B13" s="423"/>
      <c r="C13" s="428"/>
      <c r="D13" s="428"/>
      <c r="E13" s="593"/>
      <c r="F13" s="593"/>
      <c r="G13" s="593"/>
      <c r="H13" s="593"/>
      <c r="I13" s="593"/>
      <c r="J13" s="593"/>
      <c r="K13" s="593"/>
      <c r="L13" s="593"/>
      <c r="M13" s="593"/>
      <c r="N13" s="593"/>
      <c r="O13" s="593"/>
      <c r="P13" s="593"/>
      <c r="Q13" s="485"/>
      <c r="R13" s="424"/>
      <c r="S13" s="413"/>
      <c r="T13" s="443"/>
      <c r="U13" s="443"/>
      <c r="V13" s="831"/>
      <c r="W13" s="443"/>
      <c r="X13" s="443"/>
    </row>
    <row r="14" spans="1:24" ht="13.5" customHeight="1" thickBot="1" x14ac:dyDescent="0.25">
      <c r="A14" s="413"/>
      <c r="B14" s="423"/>
      <c r="C14" s="638" t="s">
        <v>25</v>
      </c>
      <c r="D14" s="639"/>
      <c r="E14" s="639"/>
      <c r="F14" s="639"/>
      <c r="G14" s="639"/>
      <c r="H14" s="639"/>
      <c r="I14" s="639"/>
      <c r="J14" s="639"/>
      <c r="K14" s="639"/>
      <c r="L14" s="639"/>
      <c r="M14" s="639"/>
      <c r="N14" s="639"/>
      <c r="O14" s="639"/>
      <c r="P14" s="639"/>
      <c r="Q14" s="640"/>
      <c r="R14" s="424"/>
      <c r="S14" s="413"/>
      <c r="T14" s="443"/>
      <c r="U14" s="443"/>
      <c r="V14" s="831"/>
      <c r="W14" s="443"/>
      <c r="X14" s="443"/>
    </row>
    <row r="15" spans="1:24" ht="9.75" customHeight="1" x14ac:dyDescent="0.2">
      <c r="A15" s="413"/>
      <c r="B15" s="423"/>
      <c r="C15" s="1518" t="s">
        <v>78</v>
      </c>
      <c r="D15" s="1518"/>
      <c r="E15" s="431"/>
      <c r="F15" s="431"/>
      <c r="G15" s="431"/>
      <c r="H15" s="431"/>
      <c r="I15" s="431"/>
      <c r="J15" s="431"/>
      <c r="K15" s="431"/>
      <c r="L15" s="431"/>
      <c r="M15" s="431"/>
      <c r="N15" s="431"/>
      <c r="O15" s="431"/>
      <c r="P15" s="431"/>
      <c r="Q15" s="521"/>
      <c r="R15" s="424"/>
      <c r="S15" s="413"/>
      <c r="T15" s="443"/>
      <c r="U15" s="443"/>
      <c r="V15" s="831"/>
      <c r="W15" s="443"/>
      <c r="X15" s="443"/>
    </row>
    <row r="16" spans="1:24" s="644" customFormat="1" ht="22.5" customHeight="1" x14ac:dyDescent="0.2">
      <c r="A16" s="641"/>
      <c r="B16" s="642"/>
      <c r="C16" s="1519" t="s">
        <v>68</v>
      </c>
      <c r="D16" s="1519"/>
      <c r="E16" s="409">
        <f t="shared" ref="E16:P16" si="0">+E9</f>
        <v>573382</v>
      </c>
      <c r="F16" s="410">
        <f t="shared" si="0"/>
        <v>554070</v>
      </c>
      <c r="G16" s="410">
        <f t="shared" si="0"/>
        <v>536656</v>
      </c>
      <c r="H16" s="410">
        <f t="shared" si="0"/>
        <v>532698</v>
      </c>
      <c r="I16" s="410">
        <f t="shared" si="0"/>
        <v>536581</v>
      </c>
      <c r="J16" s="410">
        <f t="shared" si="0"/>
        <v>538713</v>
      </c>
      <c r="K16" s="410">
        <f t="shared" si="0"/>
        <v>542030</v>
      </c>
      <c r="L16" s="410">
        <f t="shared" si="0"/>
        <v>550250</v>
      </c>
      <c r="M16" s="410">
        <f t="shared" si="0"/>
        <v>555167</v>
      </c>
      <c r="N16" s="410">
        <f t="shared" si="0"/>
        <v>570380</v>
      </c>
      <c r="O16" s="410">
        <f t="shared" si="0"/>
        <v>575999</v>
      </c>
      <c r="P16" s="410">
        <f t="shared" si="0"/>
        <v>575075</v>
      </c>
      <c r="Q16" s="410">
        <f>+Q9</f>
        <v>562934</v>
      </c>
      <c r="R16" s="643"/>
      <c r="S16" s="641"/>
      <c r="T16" s="833"/>
      <c r="U16" s="866"/>
      <c r="V16" s="831"/>
      <c r="W16" s="1018"/>
      <c r="X16" s="833"/>
    </row>
    <row r="17" spans="1:24" ht="22.5" customHeight="1" x14ac:dyDescent="0.2">
      <c r="A17" s="413"/>
      <c r="B17" s="423"/>
      <c r="C17" s="592"/>
      <c r="D17" s="477" t="s">
        <v>72</v>
      </c>
      <c r="E17" s="152">
        <v>278654</v>
      </c>
      <c r="F17" s="162">
        <v>268637</v>
      </c>
      <c r="G17" s="162">
        <v>256915</v>
      </c>
      <c r="H17" s="162">
        <v>252539</v>
      </c>
      <c r="I17" s="162">
        <v>252227</v>
      </c>
      <c r="J17" s="162">
        <v>253291</v>
      </c>
      <c r="K17" s="162">
        <v>256753</v>
      </c>
      <c r="L17" s="162">
        <v>262397</v>
      </c>
      <c r="M17" s="162">
        <v>267051</v>
      </c>
      <c r="N17" s="162">
        <v>274362</v>
      </c>
      <c r="O17" s="162">
        <v>276279</v>
      </c>
      <c r="P17" s="162">
        <v>274995</v>
      </c>
      <c r="Q17" s="162">
        <v>268457</v>
      </c>
      <c r="R17" s="424"/>
      <c r="S17" s="413"/>
      <c r="T17" s="443"/>
      <c r="U17" s="443"/>
      <c r="V17" s="1019"/>
      <c r="W17" s="970"/>
      <c r="X17" s="443"/>
    </row>
    <row r="18" spans="1:24" ht="15.75" customHeight="1" x14ac:dyDescent="0.2">
      <c r="A18" s="413"/>
      <c r="B18" s="423"/>
      <c r="C18" s="592"/>
      <c r="D18" s="477" t="s">
        <v>71</v>
      </c>
      <c r="E18" s="152">
        <v>294728</v>
      </c>
      <c r="F18" s="162">
        <v>285433</v>
      </c>
      <c r="G18" s="162">
        <v>279741</v>
      </c>
      <c r="H18" s="162">
        <v>280159</v>
      </c>
      <c r="I18" s="162">
        <v>284354</v>
      </c>
      <c r="J18" s="162">
        <v>285422</v>
      </c>
      <c r="K18" s="162">
        <v>285277</v>
      </c>
      <c r="L18" s="162">
        <v>287853</v>
      </c>
      <c r="M18" s="162">
        <v>288116</v>
      </c>
      <c r="N18" s="162">
        <v>296018</v>
      </c>
      <c r="O18" s="162">
        <v>299720</v>
      </c>
      <c r="P18" s="162">
        <v>300080</v>
      </c>
      <c r="Q18" s="162">
        <v>294477</v>
      </c>
      <c r="R18" s="424"/>
      <c r="S18" s="413"/>
      <c r="T18" s="443"/>
      <c r="U18" s="443"/>
      <c r="V18" s="831"/>
      <c r="W18" s="443"/>
      <c r="X18" s="443"/>
    </row>
    <row r="19" spans="1:24" ht="22.5" customHeight="1" x14ac:dyDescent="0.2">
      <c r="A19" s="413"/>
      <c r="B19" s="423"/>
      <c r="C19" s="592"/>
      <c r="D19" s="477" t="s">
        <v>226</v>
      </c>
      <c r="E19" s="152">
        <v>69680</v>
      </c>
      <c r="F19" s="162">
        <v>65808</v>
      </c>
      <c r="G19" s="162">
        <v>60609</v>
      </c>
      <c r="H19" s="162">
        <v>60832</v>
      </c>
      <c r="I19" s="162">
        <v>63155</v>
      </c>
      <c r="J19" s="162">
        <v>67548</v>
      </c>
      <c r="K19" s="162">
        <v>71287</v>
      </c>
      <c r="L19" s="162">
        <v>71290</v>
      </c>
      <c r="M19" s="162">
        <v>69222</v>
      </c>
      <c r="N19" s="162">
        <v>72870</v>
      </c>
      <c r="O19" s="162">
        <v>73952</v>
      </c>
      <c r="P19" s="162">
        <v>72895</v>
      </c>
      <c r="Q19" s="162">
        <v>70811</v>
      </c>
      <c r="R19" s="424"/>
      <c r="S19" s="413"/>
      <c r="T19" s="443"/>
      <c r="U19" s="443"/>
      <c r="V19" s="831"/>
      <c r="W19" s="443"/>
      <c r="X19" s="443"/>
    </row>
    <row r="20" spans="1:24" ht="15.75" customHeight="1" x14ac:dyDescent="0.2">
      <c r="A20" s="413"/>
      <c r="B20" s="423"/>
      <c r="C20" s="592"/>
      <c r="D20" s="477" t="s">
        <v>227</v>
      </c>
      <c r="E20" s="152">
        <v>503702</v>
      </c>
      <c r="F20" s="162">
        <v>488262</v>
      </c>
      <c r="G20" s="162">
        <v>476047</v>
      </c>
      <c r="H20" s="162">
        <v>471866</v>
      </c>
      <c r="I20" s="162">
        <v>473426</v>
      </c>
      <c r="J20" s="162">
        <v>471165</v>
      </c>
      <c r="K20" s="162">
        <v>470743</v>
      </c>
      <c r="L20" s="162">
        <v>478960</v>
      </c>
      <c r="M20" s="162">
        <v>485945</v>
      </c>
      <c r="N20" s="162">
        <v>497510</v>
      </c>
      <c r="O20" s="162">
        <v>502047</v>
      </c>
      <c r="P20" s="162">
        <v>502180</v>
      </c>
      <c r="Q20" s="162">
        <v>492123</v>
      </c>
      <c r="R20" s="424"/>
      <c r="S20" s="413"/>
      <c r="T20" s="831"/>
      <c r="U20" s="970"/>
      <c r="V20" s="831"/>
      <c r="W20" s="443"/>
      <c r="X20" s="443"/>
    </row>
    <row r="21" spans="1:24" ht="22.5" customHeight="1" x14ac:dyDescent="0.2">
      <c r="A21" s="413"/>
      <c r="B21" s="423"/>
      <c r="C21" s="592"/>
      <c r="D21" s="477" t="s">
        <v>216</v>
      </c>
      <c r="E21" s="152">
        <v>61280</v>
      </c>
      <c r="F21" s="162">
        <v>58854</v>
      </c>
      <c r="G21" s="162">
        <v>55386</v>
      </c>
      <c r="H21" s="162">
        <v>56806</v>
      </c>
      <c r="I21" s="162">
        <v>59466</v>
      </c>
      <c r="J21" s="162">
        <v>62630</v>
      </c>
      <c r="K21" s="162">
        <v>63545</v>
      </c>
      <c r="L21" s="162">
        <v>62182</v>
      </c>
      <c r="M21" s="162">
        <v>59726</v>
      </c>
      <c r="N21" s="162">
        <v>61992</v>
      </c>
      <c r="O21" s="162">
        <v>62628</v>
      </c>
      <c r="P21" s="162">
        <v>62933</v>
      </c>
      <c r="Q21" s="162">
        <v>62077</v>
      </c>
      <c r="R21" s="424"/>
      <c r="S21" s="413"/>
      <c r="T21" s="443"/>
      <c r="U21" s="970"/>
      <c r="V21" s="1016"/>
      <c r="W21" s="831"/>
      <c r="X21" s="443"/>
    </row>
    <row r="22" spans="1:24" ht="15.75" customHeight="1" x14ac:dyDescent="0.2">
      <c r="A22" s="413"/>
      <c r="B22" s="423"/>
      <c r="C22" s="592"/>
      <c r="D22" s="477" t="s">
        <v>228</v>
      </c>
      <c r="E22" s="152">
        <v>512102</v>
      </c>
      <c r="F22" s="162">
        <v>495216</v>
      </c>
      <c r="G22" s="162">
        <v>481270</v>
      </c>
      <c r="H22" s="162">
        <v>475892</v>
      </c>
      <c r="I22" s="162">
        <v>477115</v>
      </c>
      <c r="J22" s="162">
        <v>476083</v>
      </c>
      <c r="K22" s="162">
        <v>478485</v>
      </c>
      <c r="L22" s="162">
        <v>488068</v>
      </c>
      <c r="M22" s="162">
        <v>495441</v>
      </c>
      <c r="N22" s="162">
        <v>508388</v>
      </c>
      <c r="O22" s="162">
        <v>513371</v>
      </c>
      <c r="P22" s="162">
        <v>512142</v>
      </c>
      <c r="Q22" s="162">
        <v>500857</v>
      </c>
      <c r="R22" s="424"/>
      <c r="S22" s="413"/>
      <c r="T22" s="443"/>
      <c r="U22" s="970"/>
      <c r="V22" s="1016"/>
      <c r="W22" s="443"/>
      <c r="X22" s="443"/>
    </row>
    <row r="23" spans="1:24" ht="15" customHeight="1" x14ac:dyDescent="0.2">
      <c r="A23" s="413"/>
      <c r="B23" s="423"/>
      <c r="C23" s="477"/>
      <c r="D23" s="479" t="s">
        <v>334</v>
      </c>
      <c r="E23" s="152">
        <v>19549</v>
      </c>
      <c r="F23" s="162">
        <v>18270</v>
      </c>
      <c r="G23" s="162">
        <v>18011</v>
      </c>
      <c r="H23" s="162">
        <v>18259</v>
      </c>
      <c r="I23" s="162">
        <v>18056</v>
      </c>
      <c r="J23" s="162">
        <v>18258</v>
      </c>
      <c r="K23" s="162">
        <v>19450</v>
      </c>
      <c r="L23" s="162">
        <v>19787</v>
      </c>
      <c r="M23" s="162">
        <v>20944</v>
      </c>
      <c r="N23" s="162">
        <v>21456</v>
      </c>
      <c r="O23" s="162">
        <v>21900</v>
      </c>
      <c r="P23" s="162">
        <v>22094</v>
      </c>
      <c r="Q23" s="162">
        <v>21215</v>
      </c>
      <c r="R23" s="424"/>
      <c r="S23" s="413"/>
      <c r="T23" s="443"/>
      <c r="U23" s="443"/>
      <c r="V23" s="831"/>
      <c r="W23" s="970"/>
      <c r="X23" s="443"/>
    </row>
    <row r="24" spans="1:24" ht="15" customHeight="1" x14ac:dyDescent="0.2">
      <c r="A24" s="413"/>
      <c r="B24" s="423"/>
      <c r="C24" s="207"/>
      <c r="D24" s="98" t="s">
        <v>217</v>
      </c>
      <c r="E24" s="152">
        <v>152477</v>
      </c>
      <c r="F24" s="162">
        <v>147675</v>
      </c>
      <c r="G24" s="162">
        <v>142345</v>
      </c>
      <c r="H24" s="162">
        <v>138860</v>
      </c>
      <c r="I24" s="162">
        <v>138725</v>
      </c>
      <c r="J24" s="162">
        <v>136398</v>
      </c>
      <c r="K24" s="162">
        <v>135587</v>
      </c>
      <c r="L24" s="162">
        <v>136236</v>
      </c>
      <c r="M24" s="162">
        <v>137870</v>
      </c>
      <c r="N24" s="162">
        <v>140438</v>
      </c>
      <c r="O24" s="162">
        <v>140914</v>
      </c>
      <c r="P24" s="162">
        <v>140566</v>
      </c>
      <c r="Q24" s="162">
        <v>137545</v>
      </c>
      <c r="R24" s="424"/>
      <c r="S24" s="413"/>
      <c r="T24" s="443"/>
      <c r="U24" s="443"/>
      <c r="V24" s="831"/>
      <c r="W24" s="443"/>
      <c r="X24" s="443"/>
    </row>
    <row r="25" spans="1:24" ht="15" customHeight="1" x14ac:dyDescent="0.2">
      <c r="A25" s="413"/>
      <c r="B25" s="423"/>
      <c r="C25" s="207"/>
      <c r="D25" s="98" t="s">
        <v>165</v>
      </c>
      <c r="E25" s="152">
        <v>337306</v>
      </c>
      <c r="F25" s="162">
        <v>326554</v>
      </c>
      <c r="G25" s="162">
        <v>318256</v>
      </c>
      <c r="H25" s="162">
        <v>316189</v>
      </c>
      <c r="I25" s="162">
        <v>317806</v>
      </c>
      <c r="J25" s="162">
        <v>318515</v>
      </c>
      <c r="K25" s="162">
        <v>319559</v>
      </c>
      <c r="L25" s="162">
        <v>327720</v>
      </c>
      <c r="M25" s="162">
        <v>331958</v>
      </c>
      <c r="N25" s="162">
        <v>341449</v>
      </c>
      <c r="O25" s="162">
        <v>345224</v>
      </c>
      <c r="P25" s="162">
        <v>344075</v>
      </c>
      <c r="Q25" s="162">
        <v>336723</v>
      </c>
      <c r="R25" s="424"/>
      <c r="S25" s="413"/>
      <c r="T25" s="443"/>
      <c r="U25" s="443"/>
      <c r="V25" s="831"/>
      <c r="W25" s="443"/>
      <c r="X25" s="443"/>
    </row>
    <row r="26" spans="1:24" ht="15" customHeight="1" x14ac:dyDescent="0.2">
      <c r="A26" s="413"/>
      <c r="B26" s="423"/>
      <c r="C26" s="207"/>
      <c r="D26" s="98" t="s">
        <v>218</v>
      </c>
      <c r="E26" s="152">
        <v>2770</v>
      </c>
      <c r="F26" s="162">
        <v>2717</v>
      </c>
      <c r="G26" s="162">
        <v>2658</v>
      </c>
      <c r="H26" s="162">
        <v>2584</v>
      </c>
      <c r="I26" s="162">
        <v>2528</v>
      </c>
      <c r="J26" s="162">
        <v>2912</v>
      </c>
      <c r="K26" s="162">
        <v>3889</v>
      </c>
      <c r="L26" s="162">
        <v>4325</v>
      </c>
      <c r="M26" s="162">
        <v>4669</v>
      </c>
      <c r="N26" s="162">
        <v>5045</v>
      </c>
      <c r="O26" s="162">
        <v>5333</v>
      </c>
      <c r="P26" s="162">
        <v>5407</v>
      </c>
      <c r="Q26" s="162">
        <v>5374</v>
      </c>
      <c r="R26" s="424"/>
      <c r="S26" s="413"/>
      <c r="T26" s="443"/>
      <c r="U26" s="443"/>
      <c r="V26" s="831"/>
      <c r="W26" s="443"/>
      <c r="X26" s="443"/>
    </row>
    <row r="27" spans="1:24" ht="22.5" customHeight="1" x14ac:dyDescent="0.2">
      <c r="A27" s="413"/>
      <c r="B27" s="423"/>
      <c r="C27" s="592"/>
      <c r="D27" s="477" t="s">
        <v>229</v>
      </c>
      <c r="E27" s="152">
        <v>287635</v>
      </c>
      <c r="F27" s="162">
        <v>274700</v>
      </c>
      <c r="G27" s="162">
        <v>263390</v>
      </c>
      <c r="H27" s="162">
        <v>263682</v>
      </c>
      <c r="I27" s="162">
        <v>268234</v>
      </c>
      <c r="J27" s="162">
        <v>272614</v>
      </c>
      <c r="K27" s="162">
        <v>278941</v>
      </c>
      <c r="L27" s="162">
        <v>287609</v>
      </c>
      <c r="M27" s="162">
        <v>295128</v>
      </c>
      <c r="N27" s="162">
        <v>305668</v>
      </c>
      <c r="O27" s="162">
        <v>308328</v>
      </c>
      <c r="P27" s="162">
        <v>303320</v>
      </c>
      <c r="Q27" s="162">
        <v>294706</v>
      </c>
      <c r="R27" s="424"/>
      <c r="S27" s="413"/>
      <c r="T27" s="443"/>
      <c r="U27" s="866"/>
      <c r="V27" s="831"/>
      <c r="W27" s="443"/>
      <c r="X27" s="443"/>
    </row>
    <row r="28" spans="1:24" ht="15.75" customHeight="1" x14ac:dyDescent="0.2">
      <c r="A28" s="413"/>
      <c r="B28" s="423"/>
      <c r="C28" s="592"/>
      <c r="D28" s="477" t="s">
        <v>230</v>
      </c>
      <c r="E28" s="152">
        <v>285747</v>
      </c>
      <c r="F28" s="162">
        <v>279370</v>
      </c>
      <c r="G28" s="162">
        <v>273266</v>
      </c>
      <c r="H28" s="162">
        <v>269016</v>
      </c>
      <c r="I28" s="162">
        <v>268347</v>
      </c>
      <c r="J28" s="162">
        <v>266099</v>
      </c>
      <c r="K28" s="162">
        <v>263089</v>
      </c>
      <c r="L28" s="162">
        <v>262641</v>
      </c>
      <c r="M28" s="162">
        <v>260039</v>
      </c>
      <c r="N28" s="162">
        <v>264712</v>
      </c>
      <c r="O28" s="162">
        <v>267671</v>
      </c>
      <c r="P28" s="162">
        <v>271755</v>
      </c>
      <c r="Q28" s="162">
        <v>268228</v>
      </c>
      <c r="R28" s="424"/>
      <c r="S28" s="413"/>
      <c r="T28" s="443"/>
      <c r="U28" s="866"/>
      <c r="V28" s="831"/>
      <c r="W28" s="443"/>
      <c r="X28" s="443"/>
    </row>
    <row r="29" spans="1:24" ht="22.5" customHeight="1" x14ac:dyDescent="0.2">
      <c r="A29" s="413"/>
      <c r="B29" s="423"/>
      <c r="C29" s="592"/>
      <c r="D29" s="477" t="s">
        <v>231</v>
      </c>
      <c r="E29" s="152">
        <v>33220</v>
      </c>
      <c r="F29" s="162">
        <v>32421</v>
      </c>
      <c r="G29" s="162">
        <v>31794</v>
      </c>
      <c r="H29" s="162">
        <v>31455</v>
      </c>
      <c r="I29" s="162">
        <v>31138</v>
      </c>
      <c r="J29" s="162">
        <v>30953</v>
      </c>
      <c r="K29" s="162">
        <v>31155</v>
      </c>
      <c r="L29" s="162">
        <v>31440</v>
      </c>
      <c r="M29" s="162">
        <v>31614</v>
      </c>
      <c r="N29" s="162">
        <v>31963</v>
      </c>
      <c r="O29" s="162">
        <v>32312</v>
      </c>
      <c r="P29" s="162">
        <v>32785</v>
      </c>
      <c r="Q29" s="162">
        <v>32415</v>
      </c>
      <c r="R29" s="424"/>
      <c r="S29" s="413"/>
      <c r="T29" s="443"/>
      <c r="U29" s="443"/>
      <c r="V29" s="831"/>
      <c r="W29" s="443"/>
      <c r="X29" s="443"/>
    </row>
    <row r="30" spans="1:24" ht="15.75" customHeight="1" x14ac:dyDescent="0.2">
      <c r="A30" s="413"/>
      <c r="B30" s="423"/>
      <c r="C30" s="592"/>
      <c r="D30" s="477" t="s">
        <v>232</v>
      </c>
      <c r="E30" s="152">
        <v>123161</v>
      </c>
      <c r="F30" s="162">
        <v>118841</v>
      </c>
      <c r="G30" s="162">
        <v>116703</v>
      </c>
      <c r="H30" s="162">
        <v>114433</v>
      </c>
      <c r="I30" s="162">
        <v>113829</v>
      </c>
      <c r="J30" s="162">
        <v>111745</v>
      </c>
      <c r="K30" s="162">
        <v>111607</v>
      </c>
      <c r="L30" s="162">
        <v>112821</v>
      </c>
      <c r="M30" s="162">
        <v>113722</v>
      </c>
      <c r="N30" s="162">
        <v>114732</v>
      </c>
      <c r="O30" s="162">
        <v>115119</v>
      </c>
      <c r="P30" s="162">
        <v>115209</v>
      </c>
      <c r="Q30" s="162">
        <v>112293</v>
      </c>
      <c r="R30" s="424"/>
      <c r="S30" s="413"/>
      <c r="T30" s="443"/>
      <c r="U30" s="443"/>
      <c r="V30" s="831"/>
      <c r="W30" s="443"/>
      <c r="X30" s="443"/>
    </row>
    <row r="31" spans="1:24" ht="15.75" customHeight="1" x14ac:dyDescent="0.2">
      <c r="A31" s="413"/>
      <c r="B31" s="423"/>
      <c r="C31" s="592"/>
      <c r="D31" s="477" t="s">
        <v>233</v>
      </c>
      <c r="E31" s="152">
        <v>91960</v>
      </c>
      <c r="F31" s="162">
        <v>89456</v>
      </c>
      <c r="G31" s="162">
        <v>87001</v>
      </c>
      <c r="H31" s="162">
        <v>85419</v>
      </c>
      <c r="I31" s="162">
        <v>85219</v>
      </c>
      <c r="J31" s="162">
        <v>84160</v>
      </c>
      <c r="K31" s="162">
        <v>85452</v>
      </c>
      <c r="L31" s="162">
        <v>87497</v>
      </c>
      <c r="M31" s="162">
        <v>89430</v>
      </c>
      <c r="N31" s="162">
        <v>91390</v>
      </c>
      <c r="O31" s="162">
        <v>92404</v>
      </c>
      <c r="P31" s="162">
        <v>92246</v>
      </c>
      <c r="Q31" s="162">
        <v>90364</v>
      </c>
      <c r="R31" s="424"/>
      <c r="S31" s="413"/>
      <c r="T31" s="443"/>
      <c r="U31" s="443"/>
      <c r="V31" s="831"/>
      <c r="W31" s="443"/>
      <c r="X31" s="443"/>
    </row>
    <row r="32" spans="1:24" ht="15.75" customHeight="1" x14ac:dyDescent="0.2">
      <c r="A32" s="413"/>
      <c r="B32" s="423"/>
      <c r="C32" s="592"/>
      <c r="D32" s="477" t="s">
        <v>234</v>
      </c>
      <c r="E32" s="152">
        <v>114285</v>
      </c>
      <c r="F32" s="162">
        <v>110428</v>
      </c>
      <c r="G32" s="162">
        <v>106137</v>
      </c>
      <c r="H32" s="162">
        <v>103702</v>
      </c>
      <c r="I32" s="162">
        <v>104736</v>
      </c>
      <c r="J32" s="162">
        <v>103683</v>
      </c>
      <c r="K32" s="162">
        <v>105323</v>
      </c>
      <c r="L32" s="162">
        <v>108087</v>
      </c>
      <c r="M32" s="162">
        <v>109979</v>
      </c>
      <c r="N32" s="162">
        <v>113943</v>
      </c>
      <c r="O32" s="162">
        <v>115824</v>
      </c>
      <c r="P32" s="162">
        <v>115653</v>
      </c>
      <c r="Q32" s="162">
        <v>113179</v>
      </c>
      <c r="R32" s="424"/>
      <c r="S32" s="413"/>
      <c r="T32" s="443"/>
      <c r="U32" s="443"/>
      <c r="V32" s="831"/>
      <c r="W32" s="443"/>
      <c r="X32" s="443"/>
    </row>
    <row r="33" spans="1:24" ht="15.75" customHeight="1" x14ac:dyDescent="0.2">
      <c r="A33" s="413"/>
      <c r="B33" s="423"/>
      <c r="C33" s="592"/>
      <c r="D33" s="477" t="s">
        <v>235</v>
      </c>
      <c r="E33" s="152">
        <v>136100</v>
      </c>
      <c r="F33" s="162">
        <v>130625</v>
      </c>
      <c r="G33" s="162">
        <v>124801</v>
      </c>
      <c r="H33" s="162">
        <v>124014</v>
      </c>
      <c r="I33" s="162">
        <v>127026</v>
      </c>
      <c r="J33" s="162">
        <v>129567</v>
      </c>
      <c r="K33" s="162">
        <v>133008</v>
      </c>
      <c r="L33" s="162">
        <v>135208</v>
      </c>
      <c r="M33" s="162">
        <v>136337</v>
      </c>
      <c r="N33" s="162">
        <v>141642</v>
      </c>
      <c r="O33" s="162">
        <v>143528</v>
      </c>
      <c r="P33" s="162">
        <v>142688</v>
      </c>
      <c r="Q33" s="162">
        <v>139703</v>
      </c>
      <c r="R33" s="424"/>
      <c r="S33" s="413"/>
      <c r="T33" s="443"/>
      <c r="U33" s="443"/>
      <c r="V33" s="831"/>
      <c r="W33" s="443"/>
      <c r="X33" s="443"/>
    </row>
    <row r="34" spans="1:24" ht="15.75" customHeight="1" x14ac:dyDescent="0.2">
      <c r="A34" s="413"/>
      <c r="B34" s="423"/>
      <c r="C34" s="592"/>
      <c r="D34" s="477" t="s">
        <v>236</v>
      </c>
      <c r="E34" s="152">
        <v>74656</v>
      </c>
      <c r="F34" s="162">
        <v>72299</v>
      </c>
      <c r="G34" s="162">
        <v>70220</v>
      </c>
      <c r="H34" s="162">
        <v>73675</v>
      </c>
      <c r="I34" s="162">
        <v>74633</v>
      </c>
      <c r="J34" s="162">
        <v>78605</v>
      </c>
      <c r="K34" s="162">
        <v>75485</v>
      </c>
      <c r="L34" s="162">
        <v>75197</v>
      </c>
      <c r="M34" s="162">
        <v>74085</v>
      </c>
      <c r="N34" s="162">
        <v>76710</v>
      </c>
      <c r="O34" s="162">
        <v>76812</v>
      </c>
      <c r="P34" s="162">
        <v>76494</v>
      </c>
      <c r="Q34" s="162">
        <v>74980</v>
      </c>
      <c r="R34" s="424"/>
      <c r="S34" s="413"/>
      <c r="T34" s="443"/>
      <c r="U34" s="443"/>
      <c r="V34" s="834"/>
      <c r="W34" s="443"/>
      <c r="X34" s="443"/>
    </row>
    <row r="35" spans="1:24" ht="22.5" customHeight="1" x14ac:dyDescent="0.2">
      <c r="A35" s="413"/>
      <c r="B35" s="423"/>
      <c r="C35" s="592"/>
      <c r="D35" s="477" t="s">
        <v>189</v>
      </c>
      <c r="E35" s="152">
        <v>239749</v>
      </c>
      <c r="F35" s="162">
        <v>233205</v>
      </c>
      <c r="G35" s="162">
        <v>229702</v>
      </c>
      <c r="H35" s="162">
        <v>230567</v>
      </c>
      <c r="I35" s="162">
        <v>235743</v>
      </c>
      <c r="J35" s="162">
        <v>232848</v>
      </c>
      <c r="K35" s="162">
        <v>230249</v>
      </c>
      <c r="L35" s="162">
        <v>230399</v>
      </c>
      <c r="M35" s="162">
        <v>231005</v>
      </c>
      <c r="N35" s="162">
        <v>235032</v>
      </c>
      <c r="O35" s="162">
        <v>235746</v>
      </c>
      <c r="P35" s="162">
        <v>236307</v>
      </c>
      <c r="Q35" s="162">
        <v>233787</v>
      </c>
      <c r="R35" s="424"/>
      <c r="S35" s="413"/>
      <c r="T35" s="443"/>
      <c r="U35" s="443"/>
      <c r="V35" s="831"/>
      <c r="W35" s="443"/>
      <c r="X35" s="443"/>
    </row>
    <row r="36" spans="1:24" ht="15.75" customHeight="1" x14ac:dyDescent="0.2">
      <c r="A36" s="413"/>
      <c r="B36" s="423"/>
      <c r="C36" s="592"/>
      <c r="D36" s="477" t="s">
        <v>190</v>
      </c>
      <c r="E36" s="152">
        <v>101528</v>
      </c>
      <c r="F36" s="162">
        <v>97848</v>
      </c>
      <c r="G36" s="162">
        <v>94526</v>
      </c>
      <c r="H36" s="162">
        <v>93439</v>
      </c>
      <c r="I36" s="162">
        <v>93927</v>
      </c>
      <c r="J36" s="162">
        <v>94153</v>
      </c>
      <c r="K36" s="162">
        <v>94712</v>
      </c>
      <c r="L36" s="162">
        <v>95898</v>
      </c>
      <c r="M36" s="162">
        <v>98159</v>
      </c>
      <c r="N36" s="162">
        <v>101281</v>
      </c>
      <c r="O36" s="162">
        <v>102273</v>
      </c>
      <c r="P36" s="162">
        <v>101878</v>
      </c>
      <c r="Q36" s="162">
        <v>99811</v>
      </c>
      <c r="R36" s="424"/>
      <c r="S36" s="413"/>
      <c r="T36" s="443"/>
      <c r="U36" s="443"/>
      <c r="V36" s="831"/>
      <c r="W36" s="443"/>
      <c r="X36" s="443"/>
    </row>
    <row r="37" spans="1:24" ht="15.75" customHeight="1" x14ac:dyDescent="0.2">
      <c r="A37" s="413"/>
      <c r="B37" s="423"/>
      <c r="C37" s="592"/>
      <c r="D37" s="477" t="s">
        <v>59</v>
      </c>
      <c r="E37" s="152">
        <v>137895</v>
      </c>
      <c r="F37" s="162">
        <v>134401</v>
      </c>
      <c r="G37" s="162">
        <v>127865</v>
      </c>
      <c r="H37" s="162">
        <v>126012</v>
      </c>
      <c r="I37" s="162">
        <v>125193</v>
      </c>
      <c r="J37" s="162">
        <v>127937</v>
      </c>
      <c r="K37" s="162">
        <v>128826</v>
      </c>
      <c r="L37" s="162">
        <v>128915</v>
      </c>
      <c r="M37" s="162">
        <v>130454</v>
      </c>
      <c r="N37" s="162">
        <v>135724</v>
      </c>
      <c r="O37" s="162">
        <v>138551</v>
      </c>
      <c r="P37" s="162">
        <v>139385</v>
      </c>
      <c r="Q37" s="162">
        <v>136833</v>
      </c>
      <c r="R37" s="424"/>
      <c r="S37" s="413"/>
      <c r="T37" s="443"/>
      <c r="U37" s="443"/>
      <c r="V37" s="831"/>
      <c r="W37" s="443"/>
      <c r="X37" s="443"/>
    </row>
    <row r="38" spans="1:24" ht="15.75" customHeight="1" x14ac:dyDescent="0.2">
      <c r="A38" s="413"/>
      <c r="B38" s="423"/>
      <c r="C38" s="592"/>
      <c r="D38" s="477" t="s">
        <v>192</v>
      </c>
      <c r="E38" s="152">
        <v>36677</v>
      </c>
      <c r="F38" s="162">
        <v>34622</v>
      </c>
      <c r="G38" s="162">
        <v>33536</v>
      </c>
      <c r="H38" s="162">
        <v>33789</v>
      </c>
      <c r="I38" s="162">
        <v>33337</v>
      </c>
      <c r="J38" s="162">
        <v>34258</v>
      </c>
      <c r="K38" s="162">
        <v>35246</v>
      </c>
      <c r="L38" s="162">
        <v>35417</v>
      </c>
      <c r="M38" s="162">
        <v>35787</v>
      </c>
      <c r="N38" s="162">
        <v>37321</v>
      </c>
      <c r="O38" s="162">
        <v>38467</v>
      </c>
      <c r="P38" s="162">
        <v>39820</v>
      </c>
      <c r="Q38" s="162">
        <v>38508</v>
      </c>
      <c r="R38" s="424"/>
      <c r="S38" s="413"/>
      <c r="V38" s="736"/>
    </row>
    <row r="39" spans="1:24" ht="15.75" customHeight="1" x14ac:dyDescent="0.2">
      <c r="A39" s="413"/>
      <c r="B39" s="423"/>
      <c r="C39" s="592"/>
      <c r="D39" s="477" t="s">
        <v>193</v>
      </c>
      <c r="E39" s="152">
        <v>23474</v>
      </c>
      <c r="F39" s="162">
        <v>20368</v>
      </c>
      <c r="G39" s="162">
        <v>17852</v>
      </c>
      <c r="H39" s="162">
        <v>16369</v>
      </c>
      <c r="I39" s="162">
        <v>15761</v>
      </c>
      <c r="J39" s="162">
        <v>16966</v>
      </c>
      <c r="K39" s="162">
        <v>19817</v>
      </c>
      <c r="L39" s="162">
        <v>26014</v>
      </c>
      <c r="M39" s="162">
        <v>26206</v>
      </c>
      <c r="N39" s="162">
        <v>27392</v>
      </c>
      <c r="O39" s="162">
        <v>27040</v>
      </c>
      <c r="P39" s="162">
        <v>24180</v>
      </c>
      <c r="Q39" s="162">
        <v>21027</v>
      </c>
      <c r="R39" s="424"/>
      <c r="S39" s="413"/>
      <c r="V39" s="736"/>
    </row>
    <row r="40" spans="1:24" ht="15.75" customHeight="1" x14ac:dyDescent="0.2">
      <c r="A40" s="413"/>
      <c r="B40" s="423"/>
      <c r="C40" s="592"/>
      <c r="D40" s="477" t="s">
        <v>131</v>
      </c>
      <c r="E40" s="152">
        <v>11459</v>
      </c>
      <c r="F40" s="162">
        <v>11360</v>
      </c>
      <c r="G40" s="162">
        <v>11231</v>
      </c>
      <c r="H40" s="162">
        <v>10940</v>
      </c>
      <c r="I40" s="162">
        <v>10906</v>
      </c>
      <c r="J40" s="162">
        <v>10878</v>
      </c>
      <c r="K40" s="162">
        <v>10854</v>
      </c>
      <c r="L40" s="162">
        <v>10799</v>
      </c>
      <c r="M40" s="162">
        <v>10779</v>
      </c>
      <c r="N40" s="162">
        <v>10753</v>
      </c>
      <c r="O40" s="162">
        <v>10712</v>
      </c>
      <c r="P40" s="162">
        <v>10652</v>
      </c>
      <c r="Q40" s="162">
        <v>10629</v>
      </c>
      <c r="R40" s="424"/>
      <c r="S40" s="413"/>
      <c r="V40" s="736"/>
    </row>
    <row r="41" spans="1:24" ht="15.75" customHeight="1" x14ac:dyDescent="0.2">
      <c r="A41" s="413"/>
      <c r="B41" s="423"/>
      <c r="C41" s="592"/>
      <c r="D41" s="477" t="s">
        <v>132</v>
      </c>
      <c r="E41" s="152">
        <v>22600</v>
      </c>
      <c r="F41" s="162">
        <v>22266</v>
      </c>
      <c r="G41" s="162">
        <v>21944</v>
      </c>
      <c r="H41" s="162">
        <v>21582</v>
      </c>
      <c r="I41" s="162">
        <v>21714</v>
      </c>
      <c r="J41" s="162">
        <v>21673</v>
      </c>
      <c r="K41" s="162">
        <v>22326</v>
      </c>
      <c r="L41" s="162">
        <v>22808</v>
      </c>
      <c r="M41" s="162">
        <v>22777</v>
      </c>
      <c r="N41" s="162">
        <v>22877</v>
      </c>
      <c r="O41" s="162">
        <v>23210</v>
      </c>
      <c r="P41" s="162">
        <v>22853</v>
      </c>
      <c r="Q41" s="162">
        <v>22339</v>
      </c>
      <c r="R41" s="424"/>
      <c r="S41" s="413"/>
      <c r="V41" s="736"/>
    </row>
    <row r="42" spans="1:24" s="645" customFormat="1" ht="22.5" customHeight="1" x14ac:dyDescent="0.2">
      <c r="A42" s="646"/>
      <c r="B42" s="647"/>
      <c r="C42" s="750" t="s">
        <v>294</v>
      </c>
      <c r="D42" s="750"/>
      <c r="E42" s="409"/>
      <c r="F42" s="410"/>
      <c r="G42" s="410"/>
      <c r="H42" s="410"/>
      <c r="I42" s="410"/>
      <c r="J42" s="410"/>
      <c r="K42" s="410"/>
      <c r="L42" s="410"/>
      <c r="M42" s="410"/>
      <c r="N42" s="410"/>
      <c r="O42" s="410"/>
      <c r="P42" s="410"/>
      <c r="Q42" s="410"/>
      <c r="R42" s="648"/>
      <c r="S42" s="646"/>
      <c r="V42" s="736"/>
    </row>
    <row r="43" spans="1:24" ht="15.75" customHeight="1" x14ac:dyDescent="0.2">
      <c r="A43" s="413"/>
      <c r="B43" s="423"/>
      <c r="C43" s="592"/>
      <c r="D43" s="749" t="s">
        <v>621</v>
      </c>
      <c r="E43" s="152">
        <v>55127</v>
      </c>
      <c r="F43" s="152">
        <v>53312</v>
      </c>
      <c r="G43" s="152">
        <v>50698</v>
      </c>
      <c r="H43" s="152">
        <v>49853</v>
      </c>
      <c r="I43" s="152">
        <v>50526</v>
      </c>
      <c r="J43" s="152">
        <v>51166</v>
      </c>
      <c r="K43" s="152">
        <v>52766</v>
      </c>
      <c r="L43" s="152">
        <v>53173</v>
      </c>
      <c r="M43" s="152">
        <v>52629</v>
      </c>
      <c r="N43" s="152">
        <v>55556</v>
      </c>
      <c r="O43" s="152">
        <v>56859</v>
      </c>
      <c r="P43" s="152">
        <v>56997</v>
      </c>
      <c r="Q43" s="152">
        <v>56395</v>
      </c>
      <c r="R43" s="424"/>
      <c r="S43" s="413"/>
      <c r="V43" s="736"/>
    </row>
    <row r="44" spans="1:24" s="645" customFormat="1" ht="15.75" customHeight="1" x14ac:dyDescent="0.2">
      <c r="A44" s="646"/>
      <c r="B44" s="647"/>
      <c r="C44" s="649"/>
      <c r="D44" s="749" t="s">
        <v>623</v>
      </c>
      <c r="E44" s="152">
        <v>51548</v>
      </c>
      <c r="F44" s="152">
        <v>49969</v>
      </c>
      <c r="G44" s="152">
        <v>48754</v>
      </c>
      <c r="H44" s="152">
        <v>47886</v>
      </c>
      <c r="I44" s="152">
        <v>47735</v>
      </c>
      <c r="J44" s="152">
        <v>47707</v>
      </c>
      <c r="K44" s="152">
        <v>48868</v>
      </c>
      <c r="L44" s="152">
        <v>50171</v>
      </c>
      <c r="M44" s="152">
        <v>51008</v>
      </c>
      <c r="N44" s="152">
        <v>52308</v>
      </c>
      <c r="O44" s="152">
        <v>53043</v>
      </c>
      <c r="P44" s="152">
        <v>53140</v>
      </c>
      <c r="Q44" s="152">
        <v>52608</v>
      </c>
      <c r="R44" s="648"/>
      <c r="S44" s="646"/>
      <c r="V44" s="736"/>
    </row>
    <row r="45" spans="1:24" ht="15.75" customHeight="1" x14ac:dyDescent="0.2">
      <c r="A45" s="413"/>
      <c r="B45" s="426"/>
      <c r="C45" s="592"/>
      <c r="D45" s="749" t="s">
        <v>622</v>
      </c>
      <c r="E45" s="152">
        <v>51442</v>
      </c>
      <c r="F45" s="152">
        <v>50099</v>
      </c>
      <c r="G45" s="152">
        <v>48364</v>
      </c>
      <c r="H45" s="152">
        <v>47118</v>
      </c>
      <c r="I45" s="152">
        <v>46902</v>
      </c>
      <c r="J45" s="152">
        <v>46455</v>
      </c>
      <c r="K45" s="152">
        <v>47008</v>
      </c>
      <c r="L45" s="152">
        <v>47373</v>
      </c>
      <c r="M45" s="152">
        <v>48413</v>
      </c>
      <c r="N45" s="152">
        <v>49338</v>
      </c>
      <c r="O45" s="152">
        <v>50234</v>
      </c>
      <c r="P45" s="152">
        <v>50579</v>
      </c>
      <c r="Q45" s="152">
        <v>49838</v>
      </c>
      <c r="R45" s="424"/>
      <c r="S45" s="413"/>
      <c r="V45" s="736"/>
    </row>
    <row r="46" spans="1:24" ht="15.75" customHeight="1" x14ac:dyDescent="0.2">
      <c r="A46" s="413"/>
      <c r="B46" s="423"/>
      <c r="C46" s="592"/>
      <c r="D46" s="749" t="s">
        <v>625</v>
      </c>
      <c r="E46" s="152">
        <v>43509</v>
      </c>
      <c r="F46" s="152">
        <v>41740</v>
      </c>
      <c r="G46" s="152">
        <v>40138</v>
      </c>
      <c r="H46" s="152">
        <v>38918</v>
      </c>
      <c r="I46" s="152">
        <v>38452</v>
      </c>
      <c r="J46" s="152">
        <v>37495</v>
      </c>
      <c r="K46" s="152">
        <v>37216</v>
      </c>
      <c r="L46" s="152">
        <v>37745</v>
      </c>
      <c r="M46" s="152">
        <v>39137</v>
      </c>
      <c r="N46" s="152">
        <v>39678</v>
      </c>
      <c r="O46" s="152">
        <v>39484</v>
      </c>
      <c r="P46" s="152">
        <v>39159</v>
      </c>
      <c r="Q46" s="152">
        <v>37640</v>
      </c>
      <c r="R46" s="424"/>
      <c r="S46" s="413"/>
      <c r="V46" s="736"/>
    </row>
    <row r="47" spans="1:24" ht="15.75" customHeight="1" x14ac:dyDescent="0.2">
      <c r="A47" s="413"/>
      <c r="B47" s="423"/>
      <c r="C47" s="592"/>
      <c r="D47" s="749" t="s">
        <v>627</v>
      </c>
      <c r="E47" s="152">
        <v>34394</v>
      </c>
      <c r="F47" s="152">
        <v>33376</v>
      </c>
      <c r="G47" s="152">
        <v>32389</v>
      </c>
      <c r="H47" s="152">
        <v>32065</v>
      </c>
      <c r="I47" s="152">
        <v>32323</v>
      </c>
      <c r="J47" s="152">
        <v>32256</v>
      </c>
      <c r="K47" s="152">
        <v>32233</v>
      </c>
      <c r="L47" s="152">
        <v>32074</v>
      </c>
      <c r="M47" s="152">
        <v>32041</v>
      </c>
      <c r="N47" s="152">
        <v>33143</v>
      </c>
      <c r="O47" s="152">
        <v>33722</v>
      </c>
      <c r="P47" s="152">
        <v>33698</v>
      </c>
      <c r="Q47" s="152">
        <v>33341</v>
      </c>
      <c r="R47" s="424"/>
      <c r="S47" s="413"/>
      <c r="V47" s="736"/>
    </row>
    <row r="48" spans="1:24" s="427" customFormat="1" ht="22.5" customHeight="1" x14ac:dyDescent="0.2">
      <c r="A48" s="425"/>
      <c r="B48" s="426"/>
      <c r="C48" s="1513" t="s">
        <v>238</v>
      </c>
      <c r="D48" s="1514"/>
      <c r="E48" s="1514"/>
      <c r="F48" s="1514"/>
      <c r="G48" s="1514"/>
      <c r="H48" s="1514"/>
      <c r="I48" s="1514"/>
      <c r="J48" s="1514"/>
      <c r="K48" s="1514"/>
      <c r="L48" s="1514"/>
      <c r="M48" s="1514"/>
      <c r="N48" s="1514"/>
      <c r="O48" s="1514"/>
      <c r="P48" s="1514"/>
      <c r="Q48" s="1514"/>
      <c r="R48" s="456"/>
      <c r="S48" s="425"/>
      <c r="V48" s="736"/>
    </row>
    <row r="49" spans="1:22" s="427" customFormat="1" ht="13.5" customHeight="1" x14ac:dyDescent="0.2">
      <c r="A49" s="425"/>
      <c r="B49" s="426"/>
      <c r="C49" s="461" t="s">
        <v>450</v>
      </c>
      <c r="D49" s="650"/>
      <c r="E49" s="651"/>
      <c r="F49" s="426"/>
      <c r="G49" s="651"/>
      <c r="H49" s="650"/>
      <c r="I49" s="651"/>
      <c r="J49" s="907"/>
      <c r="K49" s="651"/>
      <c r="L49" s="650"/>
      <c r="M49" s="650"/>
      <c r="N49" s="650"/>
      <c r="O49" s="650"/>
      <c r="P49" s="650"/>
      <c r="Q49" s="650"/>
      <c r="R49" s="456"/>
      <c r="S49" s="425"/>
      <c r="V49" s="736"/>
    </row>
    <row r="50" spans="1:22" s="427" customFormat="1" ht="10.5" customHeight="1" x14ac:dyDescent="0.2">
      <c r="A50" s="425"/>
      <c r="B50" s="426"/>
      <c r="C50" s="1504" t="s">
        <v>396</v>
      </c>
      <c r="D50" s="1504"/>
      <c r="E50" s="1504"/>
      <c r="F50" s="1504"/>
      <c r="G50" s="1504"/>
      <c r="H50" s="1504"/>
      <c r="I50" s="1504"/>
      <c r="J50" s="1504"/>
      <c r="K50" s="1504"/>
      <c r="L50" s="1504"/>
      <c r="M50" s="1504"/>
      <c r="N50" s="1504"/>
      <c r="O50" s="1504"/>
      <c r="P50" s="1504"/>
      <c r="Q50" s="1504"/>
      <c r="R50" s="456"/>
      <c r="S50" s="425"/>
    </row>
    <row r="51" spans="1:22" x14ac:dyDescent="0.2">
      <c r="A51" s="413"/>
      <c r="B51" s="423"/>
      <c r="C51" s="423"/>
      <c r="D51" s="423"/>
      <c r="E51" s="423"/>
      <c r="F51" s="423"/>
      <c r="G51" s="423"/>
      <c r="H51" s="481"/>
      <c r="I51" s="481"/>
      <c r="J51" s="481"/>
      <c r="K51" s="481"/>
      <c r="L51" s="723"/>
      <c r="M51" s="423"/>
      <c r="N51" s="1515">
        <v>42495</v>
      </c>
      <c r="O51" s="1515"/>
      <c r="P51" s="1515"/>
      <c r="Q51" s="1515"/>
      <c r="R51" s="652">
        <v>11</v>
      </c>
      <c r="S51" s="413"/>
    </row>
    <row r="52" spans="1:22" x14ac:dyDescent="0.2">
      <c r="A52" s="443"/>
      <c r="B52" s="443"/>
      <c r="C52" s="443"/>
      <c r="D52" s="443"/>
      <c r="E52" s="443"/>
      <c r="G52" s="443"/>
      <c r="H52" s="443"/>
      <c r="I52" s="443"/>
      <c r="J52" s="443"/>
      <c r="K52" s="443"/>
      <c r="L52" s="443"/>
      <c r="M52" s="443"/>
      <c r="N52" s="443"/>
      <c r="O52" s="443"/>
      <c r="P52" s="443"/>
      <c r="Q52" s="443"/>
      <c r="R52" s="443"/>
      <c r="S52" s="443"/>
    </row>
  </sheetData>
  <mergeCells count="10">
    <mergeCell ref="C48:Q48"/>
    <mergeCell ref="C50:Q50"/>
    <mergeCell ref="N51:Q51"/>
    <mergeCell ref="B1:H1"/>
    <mergeCell ref="C5:D6"/>
    <mergeCell ref="C8:D8"/>
    <mergeCell ref="C15:D15"/>
    <mergeCell ref="C16:D16"/>
    <mergeCell ref="E6:M6"/>
    <mergeCell ref="N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8" customWidth="1"/>
    <col min="2" max="2" width="2.5703125" style="418" customWidth="1"/>
    <col min="3" max="3" width="1" style="418" customWidth="1"/>
    <col min="4" max="4" width="42.28515625" style="418" customWidth="1"/>
    <col min="5" max="5" width="0.28515625" style="418" customWidth="1"/>
    <col min="6" max="6" width="8" style="418" customWidth="1"/>
    <col min="7" max="7" width="11.28515625" style="418" customWidth="1"/>
    <col min="8" max="8" width="8" style="418" customWidth="1"/>
    <col min="9" max="9" width="13.28515625" style="418" customWidth="1"/>
    <col min="10" max="10" width="11.42578125" style="418" customWidth="1"/>
    <col min="11" max="11" width="2.5703125" style="418" customWidth="1"/>
    <col min="12" max="12" width="1" style="418" customWidth="1"/>
    <col min="13" max="16384" width="9.140625" style="418"/>
  </cols>
  <sheetData>
    <row r="1" spans="1:13" x14ac:dyDescent="0.2">
      <c r="A1" s="413"/>
      <c r="B1" s="594"/>
      <c r="C1" s="1524"/>
      <c r="D1" s="1524"/>
      <c r="E1" s="1208"/>
      <c r="F1" s="417"/>
      <c r="G1" s="417"/>
      <c r="H1" s="417"/>
      <c r="I1" s="417"/>
      <c r="J1" s="1525"/>
      <c r="K1" s="1525"/>
      <c r="L1" s="413"/>
    </row>
    <row r="2" spans="1:13" ht="6" customHeight="1" x14ac:dyDescent="0.2">
      <c r="A2" s="413"/>
      <c r="B2" s="1209"/>
      <c r="C2" s="1210"/>
      <c r="D2" s="1210"/>
      <c r="E2" s="1210"/>
      <c r="F2" s="595"/>
      <c r="G2" s="595"/>
      <c r="H2" s="423"/>
      <c r="I2" s="423"/>
      <c r="J2" s="1526" t="s">
        <v>70</v>
      </c>
      <c r="K2" s="423"/>
      <c r="L2" s="413"/>
    </row>
    <row r="3" spans="1:13" ht="13.5" thickBot="1" x14ac:dyDescent="0.25">
      <c r="A3" s="413"/>
      <c r="B3" s="482"/>
      <c r="C3" s="423"/>
      <c r="D3" s="423"/>
      <c r="E3" s="423"/>
      <c r="F3" s="423"/>
      <c r="G3" s="423"/>
      <c r="H3" s="423"/>
      <c r="I3" s="423"/>
      <c r="J3" s="1527"/>
      <c r="K3" s="781"/>
      <c r="L3" s="413"/>
    </row>
    <row r="4" spans="1:13" ht="15" thickBot="1" x14ac:dyDescent="0.25">
      <c r="A4" s="413"/>
      <c r="B4" s="482"/>
      <c r="C4" s="1528" t="s">
        <v>464</v>
      </c>
      <c r="D4" s="1529"/>
      <c r="E4" s="1529"/>
      <c r="F4" s="1529"/>
      <c r="G4" s="1529"/>
      <c r="H4" s="1529"/>
      <c r="I4" s="1529"/>
      <c r="J4" s="1530"/>
      <c r="K4" s="423"/>
      <c r="L4" s="413"/>
      <c r="M4" s="1211"/>
    </row>
    <row r="5" spans="1:13" ht="4.5" customHeight="1" x14ac:dyDescent="0.2">
      <c r="A5" s="413"/>
      <c r="B5" s="482"/>
      <c r="C5" s="423"/>
      <c r="D5" s="423"/>
      <c r="E5" s="423"/>
      <c r="F5" s="423"/>
      <c r="G5" s="423"/>
      <c r="H5" s="423"/>
      <c r="I5" s="423"/>
      <c r="J5" s="781"/>
      <c r="K5" s="423"/>
      <c r="L5" s="413"/>
      <c r="M5" s="1211"/>
    </row>
    <row r="6" spans="1:13" s="427" customFormat="1" ht="22.5" customHeight="1" x14ac:dyDescent="0.2">
      <c r="A6" s="425"/>
      <c r="B6" s="587"/>
      <c r="C6" s="1531">
        <v>2014</v>
      </c>
      <c r="D6" s="1532"/>
      <c r="E6" s="597"/>
      <c r="F6" s="1535" t="s">
        <v>393</v>
      </c>
      <c r="G6" s="1535"/>
      <c r="H6" s="1536" t="s">
        <v>465</v>
      </c>
      <c r="I6" s="1535"/>
      <c r="J6" s="1537" t="s">
        <v>466</v>
      </c>
      <c r="K6" s="421"/>
      <c r="L6" s="425"/>
      <c r="M6" s="1211"/>
    </row>
    <row r="7" spans="1:13" s="427" customFormat="1" ht="32.25" customHeight="1" x14ac:dyDescent="0.2">
      <c r="A7" s="425"/>
      <c r="B7" s="587"/>
      <c r="C7" s="1533"/>
      <c r="D7" s="1534"/>
      <c r="E7" s="597"/>
      <c r="F7" s="1212" t="s">
        <v>467</v>
      </c>
      <c r="G7" s="1212" t="s">
        <v>468</v>
      </c>
      <c r="H7" s="1213" t="s">
        <v>467</v>
      </c>
      <c r="I7" s="1214" t="s">
        <v>469</v>
      </c>
      <c r="J7" s="1538"/>
      <c r="K7" s="421"/>
      <c r="L7" s="425"/>
      <c r="M7" s="1211"/>
    </row>
    <row r="8" spans="1:13" s="427" customFormat="1" ht="18.75" customHeight="1" x14ac:dyDescent="0.2">
      <c r="A8" s="425"/>
      <c r="B8" s="587"/>
      <c r="C8" s="1522" t="s">
        <v>68</v>
      </c>
      <c r="D8" s="1522"/>
      <c r="E8" s="1215"/>
      <c r="F8" s="1216">
        <v>47574</v>
      </c>
      <c r="G8" s="1217">
        <v>17.60819598713455</v>
      </c>
      <c r="H8" s="1218">
        <v>976640</v>
      </c>
      <c r="I8" s="1219">
        <v>37.001699976017719</v>
      </c>
      <c r="J8" s="1219">
        <v>33.42753010321038</v>
      </c>
      <c r="K8" s="872"/>
      <c r="L8" s="425"/>
    </row>
    <row r="9" spans="1:13" s="427" customFormat="1" ht="17.25" customHeight="1" x14ac:dyDescent="0.2">
      <c r="A9" s="425"/>
      <c r="B9" s="587"/>
      <c r="C9" s="870" t="s">
        <v>359</v>
      </c>
      <c r="D9" s="871"/>
      <c r="E9" s="871"/>
      <c r="F9" s="1220">
        <v>1226</v>
      </c>
      <c r="G9" s="1221">
        <v>9.3852866875909058</v>
      </c>
      <c r="H9" s="1222">
        <v>8153</v>
      </c>
      <c r="I9" s="1223">
        <v>13.6940054084015</v>
      </c>
      <c r="J9" s="1223">
        <v>22.328590702808718</v>
      </c>
      <c r="K9" s="872"/>
      <c r="L9" s="425"/>
    </row>
    <row r="10" spans="1:13" s="879" customFormat="1" ht="17.25" customHeight="1" x14ac:dyDescent="0.2">
      <c r="A10" s="876"/>
      <c r="B10" s="877"/>
      <c r="C10" s="870" t="s">
        <v>360</v>
      </c>
      <c r="D10" s="878"/>
      <c r="E10" s="878"/>
      <c r="F10" s="1220">
        <v>170</v>
      </c>
      <c r="G10" s="1221">
        <v>30.141843971631204</v>
      </c>
      <c r="H10" s="1222">
        <v>3501</v>
      </c>
      <c r="I10" s="1223">
        <v>40.9138716840014</v>
      </c>
      <c r="J10" s="1223">
        <v>32.34990002856329</v>
      </c>
      <c r="K10" s="588"/>
      <c r="L10" s="876"/>
    </row>
    <row r="11" spans="1:13" s="879" customFormat="1" ht="17.25" customHeight="1" x14ac:dyDescent="0.2">
      <c r="A11" s="876"/>
      <c r="B11" s="877"/>
      <c r="C11" s="870" t="s">
        <v>361</v>
      </c>
      <c r="D11" s="878"/>
      <c r="E11" s="878"/>
      <c r="F11" s="1220">
        <v>6821</v>
      </c>
      <c r="G11" s="1221">
        <v>20.735674114607082</v>
      </c>
      <c r="H11" s="1222">
        <v>214565</v>
      </c>
      <c r="I11" s="1223">
        <v>36.600697334843538</v>
      </c>
      <c r="J11" s="1223">
        <v>35.466991354601184</v>
      </c>
      <c r="K11" s="588"/>
      <c r="L11" s="876"/>
    </row>
    <row r="12" spans="1:13" s="427" customFormat="1" ht="24" customHeight="1" x14ac:dyDescent="0.2">
      <c r="A12" s="425"/>
      <c r="B12" s="587"/>
      <c r="C12" s="880"/>
      <c r="D12" s="873" t="s">
        <v>470</v>
      </c>
      <c r="E12" s="873"/>
      <c r="F12" s="1224">
        <v>1222</v>
      </c>
      <c r="G12" s="1225">
        <v>21.141868512110726</v>
      </c>
      <c r="H12" s="1226">
        <v>37022</v>
      </c>
      <c r="I12" s="1227">
        <v>41.682522883617246</v>
      </c>
      <c r="J12" s="1227">
        <v>21.466236291934472</v>
      </c>
      <c r="K12" s="872"/>
      <c r="L12" s="425"/>
    </row>
    <row r="13" spans="1:13" s="427" customFormat="1" ht="24" customHeight="1" x14ac:dyDescent="0.2">
      <c r="A13" s="425"/>
      <c r="B13" s="587"/>
      <c r="C13" s="880"/>
      <c r="D13" s="873" t="s">
        <v>471</v>
      </c>
      <c r="E13" s="873"/>
      <c r="F13" s="1224">
        <v>941</v>
      </c>
      <c r="G13" s="1225">
        <v>12.761052346080826</v>
      </c>
      <c r="H13" s="1226">
        <v>25781</v>
      </c>
      <c r="I13" s="1227">
        <v>15.445586076745601</v>
      </c>
      <c r="J13" s="1227">
        <v>42.963383887358866</v>
      </c>
      <c r="K13" s="872"/>
      <c r="L13" s="425"/>
    </row>
    <row r="14" spans="1:13" s="427" customFormat="1" ht="18" customHeight="1" x14ac:dyDescent="0.2">
      <c r="A14" s="425"/>
      <c r="B14" s="587"/>
      <c r="C14" s="880"/>
      <c r="D14" s="873" t="s">
        <v>472</v>
      </c>
      <c r="E14" s="873"/>
      <c r="F14" s="1224">
        <v>335</v>
      </c>
      <c r="G14" s="1225">
        <v>20.640788662969808</v>
      </c>
      <c r="H14" s="1226">
        <v>10343</v>
      </c>
      <c r="I14" s="1227">
        <v>43.733615221987314</v>
      </c>
      <c r="J14" s="1227">
        <v>37.084694962776773</v>
      </c>
      <c r="K14" s="872"/>
      <c r="L14" s="425"/>
    </row>
    <row r="15" spans="1:13" s="427" customFormat="1" ht="24" customHeight="1" x14ac:dyDescent="0.2">
      <c r="A15" s="425"/>
      <c r="B15" s="587"/>
      <c r="C15" s="880"/>
      <c r="D15" s="873" t="s">
        <v>473</v>
      </c>
      <c r="E15" s="873"/>
      <c r="F15" s="1224">
        <v>218</v>
      </c>
      <c r="G15" s="1225">
        <v>42.913385826771652</v>
      </c>
      <c r="H15" s="1226">
        <v>8644</v>
      </c>
      <c r="I15" s="1227">
        <v>64.454552233241373</v>
      </c>
      <c r="J15" s="1227">
        <v>38.871240166589537</v>
      </c>
      <c r="K15" s="872"/>
      <c r="L15" s="425"/>
    </row>
    <row r="16" spans="1:13" s="427" customFormat="1" ht="17.25" customHeight="1" x14ac:dyDescent="0.2">
      <c r="A16" s="425"/>
      <c r="B16" s="587"/>
      <c r="C16" s="880"/>
      <c r="D16" s="873" t="s">
        <v>405</v>
      </c>
      <c r="E16" s="873"/>
      <c r="F16" s="1224">
        <v>63</v>
      </c>
      <c r="G16" s="1225">
        <v>64.948453608247419</v>
      </c>
      <c r="H16" s="1226">
        <v>4940</v>
      </c>
      <c r="I16" s="1227">
        <v>76.95902788596355</v>
      </c>
      <c r="J16" s="1227">
        <v>41.499999999999986</v>
      </c>
      <c r="K16" s="872"/>
      <c r="L16" s="425"/>
    </row>
    <row r="17" spans="1:12" s="427" customFormat="1" ht="17.25" customHeight="1" x14ac:dyDescent="0.2">
      <c r="A17" s="425"/>
      <c r="B17" s="587"/>
      <c r="C17" s="880"/>
      <c r="D17" s="873" t="s">
        <v>406</v>
      </c>
      <c r="E17" s="873"/>
      <c r="F17" s="1224">
        <v>302</v>
      </c>
      <c r="G17" s="1225">
        <v>42.119944211994422</v>
      </c>
      <c r="H17" s="1226">
        <v>14283</v>
      </c>
      <c r="I17" s="1227">
        <v>60.750287099655473</v>
      </c>
      <c r="J17" s="1227">
        <v>42.355107470419362</v>
      </c>
      <c r="K17" s="872"/>
      <c r="L17" s="425"/>
    </row>
    <row r="18" spans="1:12" s="427" customFormat="1" ht="17.25" customHeight="1" x14ac:dyDescent="0.2">
      <c r="A18" s="425"/>
      <c r="B18" s="587"/>
      <c r="C18" s="880"/>
      <c r="D18" s="873" t="s">
        <v>407</v>
      </c>
      <c r="E18" s="873"/>
      <c r="F18" s="1224">
        <v>477</v>
      </c>
      <c r="G18" s="1225">
        <v>23.462862764387605</v>
      </c>
      <c r="H18" s="1226">
        <v>12186</v>
      </c>
      <c r="I18" s="1227">
        <v>34.944941500344115</v>
      </c>
      <c r="J18" s="1227">
        <v>32.629082553750173</v>
      </c>
      <c r="K18" s="872"/>
      <c r="L18" s="425"/>
    </row>
    <row r="19" spans="1:12" s="427" customFormat="1" ht="17.25" customHeight="1" x14ac:dyDescent="0.2">
      <c r="A19" s="425"/>
      <c r="B19" s="587"/>
      <c r="C19" s="880"/>
      <c r="D19" s="873" t="s">
        <v>474</v>
      </c>
      <c r="E19" s="873"/>
      <c r="F19" s="1224">
        <v>1375</v>
      </c>
      <c r="G19" s="1225">
        <v>23.230275384355465</v>
      </c>
      <c r="H19" s="1226">
        <v>29405</v>
      </c>
      <c r="I19" s="1227">
        <v>39.327796279206623</v>
      </c>
      <c r="J19" s="1227">
        <v>34.893895595987132</v>
      </c>
      <c r="K19" s="872"/>
      <c r="L19" s="425"/>
    </row>
    <row r="20" spans="1:12" s="427" customFormat="1" ht="36.75" customHeight="1" x14ac:dyDescent="0.2">
      <c r="A20" s="425"/>
      <c r="B20" s="587"/>
      <c r="C20" s="880"/>
      <c r="D20" s="873" t="s">
        <v>475</v>
      </c>
      <c r="E20" s="873"/>
      <c r="F20" s="1224">
        <v>814</v>
      </c>
      <c r="G20" s="1225">
        <v>19.790906880622416</v>
      </c>
      <c r="H20" s="1226">
        <v>30655</v>
      </c>
      <c r="I20" s="1227">
        <v>48.415882241455556</v>
      </c>
      <c r="J20" s="1227">
        <v>35.265340075028611</v>
      </c>
      <c r="K20" s="872"/>
      <c r="L20" s="425"/>
    </row>
    <row r="21" spans="1:12" s="427" customFormat="1" ht="23.25" customHeight="1" x14ac:dyDescent="0.2">
      <c r="A21" s="425"/>
      <c r="B21" s="587"/>
      <c r="C21" s="880"/>
      <c r="D21" s="873" t="s">
        <v>476</v>
      </c>
      <c r="E21" s="873"/>
      <c r="F21" s="1224">
        <v>196</v>
      </c>
      <c r="G21" s="1225">
        <v>42.79475982532751</v>
      </c>
      <c r="H21" s="1226">
        <v>21938</v>
      </c>
      <c r="I21" s="1227">
        <v>72.162099930923333</v>
      </c>
      <c r="J21" s="1227">
        <v>50.157398121980158</v>
      </c>
      <c r="K21" s="872"/>
      <c r="L21" s="425"/>
    </row>
    <row r="22" spans="1:12" s="427" customFormat="1" ht="18" customHeight="1" x14ac:dyDescent="0.2">
      <c r="A22" s="425"/>
      <c r="B22" s="587"/>
      <c r="C22" s="880"/>
      <c r="D22" s="886" t="s">
        <v>477</v>
      </c>
      <c r="E22" s="873"/>
      <c r="F22" s="1224">
        <v>878</v>
      </c>
      <c r="G22" s="1225">
        <v>15.729129344321032</v>
      </c>
      <c r="H22" s="1226">
        <v>19368</v>
      </c>
      <c r="I22" s="1227">
        <v>32.20003657583667</v>
      </c>
      <c r="J22" s="1227">
        <v>29.584365964477566</v>
      </c>
      <c r="K22" s="872"/>
      <c r="L22" s="425"/>
    </row>
    <row r="23" spans="1:12" s="884" customFormat="1" ht="18" customHeight="1" x14ac:dyDescent="0.2">
      <c r="A23" s="881"/>
      <c r="B23" s="882"/>
      <c r="C23" s="870" t="s">
        <v>478</v>
      </c>
      <c r="D23" s="873"/>
      <c r="E23" s="873"/>
      <c r="F23" s="1228">
        <v>100</v>
      </c>
      <c r="G23" s="1229">
        <v>51.813471502590666</v>
      </c>
      <c r="H23" s="1222">
        <v>5617</v>
      </c>
      <c r="I23" s="1223">
        <v>88.192808918197514</v>
      </c>
      <c r="J23" s="1223">
        <v>41.840840306213295</v>
      </c>
      <c r="K23" s="883"/>
      <c r="L23" s="881"/>
    </row>
    <row r="24" spans="1:12" s="884" customFormat="1" ht="18" customHeight="1" x14ac:dyDescent="0.2">
      <c r="A24" s="881"/>
      <c r="B24" s="882"/>
      <c r="C24" s="870" t="s">
        <v>362</v>
      </c>
      <c r="D24" s="873"/>
      <c r="E24" s="873"/>
      <c r="F24" s="1228">
        <v>304</v>
      </c>
      <c r="G24" s="1229">
        <v>47.723704866562009</v>
      </c>
      <c r="H24" s="1222">
        <v>13674</v>
      </c>
      <c r="I24" s="1223">
        <v>65.997393696606977</v>
      </c>
      <c r="J24" s="1223">
        <v>35.314904197747509</v>
      </c>
      <c r="K24" s="883"/>
      <c r="L24" s="881"/>
    </row>
    <row r="25" spans="1:12" s="884" customFormat="1" ht="18" customHeight="1" x14ac:dyDescent="0.2">
      <c r="A25" s="881"/>
      <c r="B25" s="882"/>
      <c r="C25" s="870" t="s">
        <v>363</v>
      </c>
      <c r="D25" s="873"/>
      <c r="E25" s="873"/>
      <c r="F25" s="1228">
        <v>3901</v>
      </c>
      <c r="G25" s="1229">
        <v>14.123311972774339</v>
      </c>
      <c r="H25" s="1222">
        <v>51584</v>
      </c>
      <c r="I25" s="1223">
        <v>25.774988507584993</v>
      </c>
      <c r="J25" s="1223">
        <v>33.092199131513574</v>
      </c>
      <c r="K25" s="883"/>
      <c r="L25" s="881"/>
    </row>
    <row r="26" spans="1:12" s="884" customFormat="1" ht="18" customHeight="1" x14ac:dyDescent="0.2">
      <c r="A26" s="881"/>
      <c r="B26" s="882"/>
      <c r="C26" s="887" t="s">
        <v>364</v>
      </c>
      <c r="D26" s="886"/>
      <c r="E26" s="886"/>
      <c r="F26" s="1228">
        <v>11868</v>
      </c>
      <c r="G26" s="1229">
        <v>15.992884864165587</v>
      </c>
      <c r="H26" s="1222">
        <v>201903</v>
      </c>
      <c r="I26" s="1223">
        <v>39.194994632391619</v>
      </c>
      <c r="J26" s="1223">
        <v>30.496718721365976</v>
      </c>
      <c r="K26" s="883"/>
      <c r="L26" s="881"/>
    </row>
    <row r="27" spans="1:12" s="884" customFormat="1" ht="22.5" customHeight="1" x14ac:dyDescent="0.2">
      <c r="A27" s="881"/>
      <c r="B27" s="882"/>
      <c r="C27" s="885"/>
      <c r="D27" s="886" t="s">
        <v>479</v>
      </c>
      <c r="E27" s="886"/>
      <c r="F27" s="1230">
        <v>1974</v>
      </c>
      <c r="G27" s="1231">
        <v>16.575699051137796</v>
      </c>
      <c r="H27" s="1226">
        <v>16582</v>
      </c>
      <c r="I27" s="1227">
        <v>25.563469305953813</v>
      </c>
      <c r="J27" s="1227">
        <v>30.973947654082707</v>
      </c>
      <c r="K27" s="883"/>
      <c r="L27" s="881"/>
    </row>
    <row r="28" spans="1:12" s="884" customFormat="1" ht="17.25" customHeight="1" x14ac:dyDescent="0.2">
      <c r="A28" s="881"/>
      <c r="B28" s="882"/>
      <c r="C28" s="885"/>
      <c r="D28" s="886" t="s">
        <v>480</v>
      </c>
      <c r="E28" s="886"/>
      <c r="F28" s="1230">
        <v>3952</v>
      </c>
      <c r="G28" s="1231">
        <v>18.648546621366556</v>
      </c>
      <c r="H28" s="1226">
        <v>51252</v>
      </c>
      <c r="I28" s="1227">
        <v>31.166311948920644</v>
      </c>
      <c r="J28" s="1227">
        <v>31.148072270350358</v>
      </c>
      <c r="K28" s="883"/>
      <c r="L28" s="881"/>
    </row>
    <row r="29" spans="1:12" s="884" customFormat="1" ht="17.25" customHeight="1" x14ac:dyDescent="0.2">
      <c r="A29" s="881"/>
      <c r="B29" s="882"/>
      <c r="C29" s="885"/>
      <c r="D29" s="886" t="s">
        <v>481</v>
      </c>
      <c r="E29" s="886"/>
      <c r="F29" s="1230">
        <v>5942</v>
      </c>
      <c r="G29" s="1231">
        <v>14.454959009414456</v>
      </c>
      <c r="H29" s="1226">
        <v>134069</v>
      </c>
      <c r="I29" s="1227">
        <v>46.9082715500803</v>
      </c>
      <c r="J29" s="1227">
        <v>30.188693881508463</v>
      </c>
      <c r="K29" s="883"/>
      <c r="L29" s="881"/>
    </row>
    <row r="30" spans="1:12" s="884" customFormat="1" ht="17.25" customHeight="1" x14ac:dyDescent="0.2">
      <c r="A30" s="881"/>
      <c r="B30" s="882"/>
      <c r="C30" s="887" t="s">
        <v>365</v>
      </c>
      <c r="D30" s="888"/>
      <c r="E30" s="888"/>
      <c r="F30" s="1228">
        <v>2029</v>
      </c>
      <c r="G30" s="1229">
        <v>19.083897667419112</v>
      </c>
      <c r="H30" s="1222">
        <v>61688</v>
      </c>
      <c r="I30" s="1223">
        <v>46.859712558111269</v>
      </c>
      <c r="J30" s="1223">
        <v>29.194786668395668</v>
      </c>
      <c r="K30" s="883"/>
      <c r="L30" s="881"/>
    </row>
    <row r="31" spans="1:12" s="884" customFormat="1" ht="17.25" customHeight="1" x14ac:dyDescent="0.2">
      <c r="A31" s="881"/>
      <c r="B31" s="882"/>
      <c r="C31" s="887" t="s">
        <v>366</v>
      </c>
      <c r="D31" s="874"/>
      <c r="E31" s="874"/>
      <c r="F31" s="1228">
        <v>3273</v>
      </c>
      <c r="G31" s="1229">
        <v>10.503176946280727</v>
      </c>
      <c r="H31" s="1222">
        <v>53902</v>
      </c>
      <c r="I31" s="1223">
        <v>28.414937584345481</v>
      </c>
      <c r="J31" s="1223">
        <v>34.43569811880824</v>
      </c>
      <c r="K31" s="883"/>
      <c r="L31" s="881"/>
    </row>
    <row r="32" spans="1:12" s="884" customFormat="1" ht="17.25" customHeight="1" x14ac:dyDescent="0.2">
      <c r="A32" s="881"/>
      <c r="B32" s="882"/>
      <c r="C32" s="887" t="s">
        <v>482</v>
      </c>
      <c r="D32" s="874"/>
      <c r="E32" s="874"/>
      <c r="F32" s="1228">
        <v>1110</v>
      </c>
      <c r="G32" s="1229">
        <v>23.937890877722666</v>
      </c>
      <c r="H32" s="1222">
        <v>36443</v>
      </c>
      <c r="I32" s="1223">
        <v>50.533862111043312</v>
      </c>
      <c r="J32" s="1223">
        <v>39.91479845237717</v>
      </c>
      <c r="K32" s="883"/>
      <c r="L32" s="881"/>
    </row>
    <row r="33" spans="1:31" s="884" customFormat="1" ht="17.25" customHeight="1" x14ac:dyDescent="0.2">
      <c r="A33" s="881"/>
      <c r="B33" s="882"/>
      <c r="C33" s="887" t="s">
        <v>367</v>
      </c>
      <c r="D33" s="889"/>
      <c r="E33" s="889"/>
      <c r="F33" s="1228">
        <v>1063</v>
      </c>
      <c r="G33" s="1229">
        <v>28.92517006802721</v>
      </c>
      <c r="H33" s="1222">
        <v>61641</v>
      </c>
      <c r="I33" s="1223">
        <v>75.524706862540896</v>
      </c>
      <c r="J33" s="1223">
        <v>30.898720007786945</v>
      </c>
      <c r="K33" s="883"/>
      <c r="L33" s="881">
        <v>607</v>
      </c>
    </row>
    <row r="34" spans="1:31" s="884" customFormat="1" ht="17.25" customHeight="1" x14ac:dyDescent="0.2">
      <c r="A34" s="881"/>
      <c r="B34" s="882"/>
      <c r="C34" s="887" t="s">
        <v>368</v>
      </c>
      <c r="D34" s="890"/>
      <c r="E34" s="890"/>
      <c r="F34" s="1228">
        <v>732</v>
      </c>
      <c r="G34" s="1229">
        <v>11.573122529644268</v>
      </c>
      <c r="H34" s="1222">
        <v>2585</v>
      </c>
      <c r="I34" s="1223">
        <v>12.744663018291181</v>
      </c>
      <c r="J34" s="1223">
        <v>30.394197292069666</v>
      </c>
      <c r="K34" s="883"/>
      <c r="L34" s="881"/>
    </row>
    <row r="35" spans="1:31" s="884" customFormat="1" ht="17.25" customHeight="1" x14ac:dyDescent="0.2">
      <c r="A35" s="881"/>
      <c r="B35" s="882"/>
      <c r="C35" s="870" t="s">
        <v>483</v>
      </c>
      <c r="D35" s="891"/>
      <c r="E35" s="891"/>
      <c r="F35" s="1228">
        <v>6162</v>
      </c>
      <c r="G35" s="1229">
        <v>28.759451134136093</v>
      </c>
      <c r="H35" s="1222">
        <v>52023</v>
      </c>
      <c r="I35" s="1223">
        <v>43.169748066518402</v>
      </c>
      <c r="J35" s="1223">
        <v>42.169213617054254</v>
      </c>
      <c r="K35" s="883"/>
      <c r="L35" s="881"/>
    </row>
    <row r="36" spans="1:31" s="884" customFormat="1" ht="17.25" customHeight="1" x14ac:dyDescent="0.2">
      <c r="A36" s="881"/>
      <c r="B36" s="882"/>
      <c r="C36" s="870" t="s">
        <v>484</v>
      </c>
      <c r="D36" s="875"/>
      <c r="E36" s="875"/>
      <c r="F36" s="1228">
        <v>1474</v>
      </c>
      <c r="G36" s="1229">
        <v>19.817155149233663</v>
      </c>
      <c r="H36" s="1222">
        <v>85665</v>
      </c>
      <c r="I36" s="1223">
        <v>35.214683575524639</v>
      </c>
      <c r="J36" s="1223">
        <v>25.784462732737907</v>
      </c>
      <c r="K36" s="883"/>
      <c r="L36" s="881"/>
    </row>
    <row r="37" spans="1:31" s="884" customFormat="1" ht="17.25" customHeight="1" x14ac:dyDescent="0.2">
      <c r="A37" s="881"/>
      <c r="B37" s="882"/>
      <c r="C37" s="870" t="s">
        <v>485</v>
      </c>
      <c r="D37" s="418"/>
      <c r="E37" s="875"/>
      <c r="F37" s="1228">
        <v>168</v>
      </c>
      <c r="G37" s="1229">
        <v>28.046744574290482</v>
      </c>
      <c r="H37" s="1222">
        <v>3469</v>
      </c>
      <c r="I37" s="1223">
        <v>31.819849568886443</v>
      </c>
      <c r="J37" s="1223">
        <v>58.146439896223654</v>
      </c>
      <c r="K37" s="883"/>
      <c r="L37" s="881"/>
      <c r="M37" s="1232"/>
      <c r="N37" s="1232"/>
      <c r="O37" s="1232"/>
      <c r="P37" s="1232"/>
      <c r="Q37" s="1232"/>
      <c r="R37" s="1232"/>
      <c r="S37" s="1232"/>
      <c r="T37" s="1232"/>
      <c r="U37" s="1232"/>
      <c r="V37" s="1232"/>
      <c r="W37" s="1232"/>
      <c r="X37" s="1232"/>
      <c r="Y37" s="1232"/>
      <c r="Z37" s="1232"/>
      <c r="AA37" s="1232"/>
      <c r="AB37" s="1232"/>
      <c r="AC37" s="1232"/>
      <c r="AD37" s="1232"/>
      <c r="AE37" s="1232"/>
    </row>
    <row r="38" spans="1:31" s="884" customFormat="1" ht="17.25" customHeight="1" x14ac:dyDescent="0.2">
      <c r="A38" s="881"/>
      <c r="B38" s="882"/>
      <c r="C38" s="887" t="s">
        <v>369</v>
      </c>
      <c r="D38" s="873"/>
      <c r="E38" s="873"/>
      <c r="F38" s="1228">
        <v>972</v>
      </c>
      <c r="G38" s="1229">
        <v>25.565491846396633</v>
      </c>
      <c r="H38" s="1222">
        <v>15727</v>
      </c>
      <c r="I38" s="1223">
        <v>30.138167602475903</v>
      </c>
      <c r="J38" s="1223">
        <v>30.443186876073167</v>
      </c>
      <c r="K38" s="883"/>
      <c r="L38" s="881"/>
      <c r="M38" s="1232"/>
      <c r="N38" s="1232"/>
      <c r="O38" s="1232"/>
      <c r="P38" s="1232"/>
      <c r="Q38" s="1232"/>
      <c r="R38" s="1232"/>
      <c r="S38" s="1232"/>
      <c r="T38" s="1232"/>
      <c r="U38" s="1232"/>
      <c r="V38" s="1232"/>
      <c r="W38" s="1232"/>
      <c r="X38" s="1232"/>
      <c r="Y38" s="1232"/>
      <c r="Z38" s="1232"/>
      <c r="AA38" s="1232"/>
      <c r="AB38" s="1232"/>
      <c r="AC38" s="1232"/>
      <c r="AD38" s="1232"/>
      <c r="AE38" s="1232"/>
    </row>
    <row r="39" spans="1:31" s="884" customFormat="1" ht="17.25" customHeight="1" x14ac:dyDescent="0.2">
      <c r="A39" s="881"/>
      <c r="B39" s="882"/>
      <c r="C39" s="887" t="s">
        <v>370</v>
      </c>
      <c r="D39" s="873"/>
      <c r="E39" s="873"/>
      <c r="F39" s="1228">
        <v>3706</v>
      </c>
      <c r="G39" s="1229">
        <v>25.062554946912829</v>
      </c>
      <c r="H39" s="1222">
        <v>82333</v>
      </c>
      <c r="I39" s="1223">
        <v>35.919081398494015</v>
      </c>
      <c r="J39" s="1223">
        <v>39.394179733521327</v>
      </c>
      <c r="K39" s="883"/>
      <c r="L39" s="881"/>
      <c r="M39" s="1232"/>
      <c r="N39" s="1232"/>
      <c r="O39" s="1232"/>
      <c r="P39" s="1232"/>
      <c r="Q39" s="1232"/>
      <c r="R39" s="1232"/>
      <c r="S39" s="1232"/>
      <c r="T39" s="1232"/>
      <c r="U39" s="1232"/>
      <c r="V39" s="1232"/>
      <c r="W39" s="1232"/>
      <c r="X39" s="1232"/>
      <c r="Y39" s="1232"/>
      <c r="Z39" s="1232"/>
      <c r="AA39" s="1232"/>
      <c r="AB39" s="1232"/>
      <c r="AC39" s="1232"/>
      <c r="AD39" s="1232"/>
      <c r="AE39" s="1232"/>
    </row>
    <row r="40" spans="1:31" s="884" customFormat="1" ht="17.25" customHeight="1" x14ac:dyDescent="0.2">
      <c r="A40" s="881"/>
      <c r="B40" s="882"/>
      <c r="C40" s="887" t="s">
        <v>486</v>
      </c>
      <c r="D40" s="871"/>
      <c r="E40" s="871"/>
      <c r="F40" s="1228">
        <v>419</v>
      </c>
      <c r="G40" s="1229">
        <v>13.573048266925818</v>
      </c>
      <c r="H40" s="1222">
        <v>4554</v>
      </c>
      <c r="I40" s="1223">
        <v>22.562425683709868</v>
      </c>
      <c r="J40" s="1223">
        <v>35.903820816864247</v>
      </c>
      <c r="K40" s="883"/>
      <c r="L40" s="881"/>
      <c r="M40" s="1232"/>
      <c r="N40" s="1232"/>
      <c r="O40" s="1232"/>
      <c r="P40" s="1232"/>
      <c r="Q40" s="1232"/>
      <c r="R40" s="1232"/>
      <c r="S40" s="1232"/>
      <c r="T40" s="1232"/>
      <c r="U40" s="1232"/>
      <c r="V40" s="1232"/>
      <c r="W40" s="1232"/>
      <c r="X40" s="1232"/>
      <c r="Y40" s="1232"/>
      <c r="Z40" s="1232"/>
      <c r="AA40" s="1232"/>
      <c r="AB40" s="1232"/>
      <c r="AC40" s="1232"/>
      <c r="AD40" s="1232"/>
      <c r="AE40" s="1232"/>
    </row>
    <row r="41" spans="1:31" s="884" customFormat="1" ht="17.25" customHeight="1" x14ac:dyDescent="0.2">
      <c r="A41" s="881"/>
      <c r="B41" s="882"/>
      <c r="C41" s="887" t="s">
        <v>371</v>
      </c>
      <c r="D41" s="871"/>
      <c r="E41" s="871"/>
      <c r="F41" s="1228">
        <v>2068</v>
      </c>
      <c r="G41" s="1229">
        <v>15.415579575102498</v>
      </c>
      <c r="H41" s="1222">
        <v>17610</v>
      </c>
      <c r="I41" s="1223">
        <v>24.779433492338214</v>
      </c>
      <c r="J41" s="1223">
        <v>32.572288472458702</v>
      </c>
      <c r="K41" s="883"/>
      <c r="L41" s="881"/>
      <c r="M41" s="1232"/>
      <c r="N41" s="1232"/>
      <c r="O41" s="1232"/>
      <c r="P41" s="1232"/>
      <c r="Q41" s="1232"/>
      <c r="R41" s="1232"/>
      <c r="S41" s="1232"/>
      <c r="T41" s="1232"/>
      <c r="U41" s="1232"/>
      <c r="V41" s="1232"/>
      <c r="W41" s="1232"/>
      <c r="X41" s="1232"/>
      <c r="Y41" s="1232"/>
      <c r="Z41" s="1232"/>
      <c r="AA41" s="1232"/>
      <c r="AB41" s="1232"/>
      <c r="AC41" s="1232"/>
      <c r="AD41" s="1232"/>
      <c r="AE41" s="1232"/>
    </row>
    <row r="42" spans="1:31" s="601" customFormat="1" ht="17.25" customHeight="1" x14ac:dyDescent="0.2">
      <c r="A42" s="881"/>
      <c r="B42" s="882"/>
      <c r="C42" s="887" t="s">
        <v>408</v>
      </c>
      <c r="D42" s="871"/>
      <c r="E42" s="871"/>
      <c r="F42" s="1233">
        <v>8</v>
      </c>
      <c r="G42" s="1229">
        <v>53.333333333333336</v>
      </c>
      <c r="H42" s="1222">
        <v>3</v>
      </c>
      <c r="I42" s="1223">
        <v>3.225806451612903</v>
      </c>
      <c r="J42" s="1223">
        <v>166.66666666666666</v>
      </c>
      <c r="K42" s="883"/>
      <c r="L42" s="881"/>
      <c r="M42" s="1234"/>
      <c r="N42" s="1234"/>
      <c r="O42" s="1234"/>
      <c r="P42" s="1234"/>
      <c r="Q42" s="1234"/>
      <c r="R42" s="1234"/>
      <c r="S42" s="1234"/>
      <c r="T42" s="1234"/>
      <c r="U42" s="1234"/>
      <c r="V42" s="1234"/>
      <c r="W42" s="1234"/>
      <c r="X42" s="1234"/>
      <c r="Y42" s="1234"/>
      <c r="Z42" s="1234"/>
      <c r="AA42" s="1234"/>
      <c r="AB42" s="1234"/>
      <c r="AC42" s="1234"/>
      <c r="AD42" s="1234"/>
      <c r="AE42" s="1234"/>
    </row>
    <row r="43" spans="1:31" s="448" customFormat="1" ht="13.5" customHeight="1" x14ac:dyDescent="0.2">
      <c r="A43" s="599"/>
      <c r="B43" s="600"/>
      <c r="C43" s="610" t="s">
        <v>487</v>
      </c>
      <c r="D43" s="611"/>
      <c r="E43" s="611"/>
      <c r="F43" s="1235"/>
      <c r="G43" s="1235"/>
      <c r="H43" s="1235"/>
      <c r="I43" s="1235"/>
      <c r="J43" s="1236"/>
      <c r="K43" s="1237"/>
      <c r="L43" s="599"/>
      <c r="M43" s="605"/>
      <c r="N43" s="605"/>
      <c r="O43" s="605"/>
      <c r="P43" s="605"/>
      <c r="Q43" s="605"/>
      <c r="R43" s="605"/>
      <c r="S43" s="605"/>
      <c r="T43" s="605"/>
      <c r="U43" s="605"/>
      <c r="V43" s="605"/>
      <c r="W43" s="605"/>
      <c r="X43" s="605"/>
      <c r="Y43" s="605"/>
      <c r="Z43" s="605"/>
      <c r="AA43" s="605"/>
      <c r="AB43" s="605"/>
      <c r="AC43" s="605"/>
      <c r="AD43" s="605"/>
      <c r="AE43" s="605"/>
    </row>
    <row r="44" spans="1:31" ht="39" customHeight="1" x14ac:dyDescent="0.2">
      <c r="A44" s="413"/>
      <c r="B44" s="482"/>
      <c r="C44" s="1504" t="s">
        <v>488</v>
      </c>
      <c r="D44" s="1504"/>
      <c r="E44" s="1504"/>
      <c r="F44" s="1504"/>
      <c r="G44" s="1504"/>
      <c r="H44" s="1504"/>
      <c r="I44" s="1504"/>
      <c r="J44" s="1504"/>
      <c r="K44" s="1504"/>
      <c r="L44" s="156"/>
      <c r="M44" s="157"/>
      <c r="N44" s="157"/>
      <c r="O44" s="157"/>
      <c r="P44" s="157"/>
      <c r="Q44" s="157"/>
      <c r="R44" s="157"/>
      <c r="S44" s="1238"/>
      <c r="T44" s="443"/>
      <c r="U44" s="443"/>
      <c r="V44" s="443"/>
      <c r="W44" s="1239"/>
      <c r="X44" s="443"/>
      <c r="Y44" s="443"/>
      <c r="Z44" s="443"/>
      <c r="AA44" s="443"/>
      <c r="AB44" s="443"/>
      <c r="AC44" s="443"/>
      <c r="AD44" s="443"/>
      <c r="AE44" s="443"/>
    </row>
    <row r="45" spans="1:31" s="448" customFormat="1" ht="13.5" customHeight="1" x14ac:dyDescent="0.2">
      <c r="A45" s="444"/>
      <c r="B45" s="604">
        <v>12</v>
      </c>
      <c r="C45" s="1523">
        <v>42495</v>
      </c>
      <c r="D45" s="1523"/>
      <c r="E45" s="1207"/>
      <c r="F45" s="156"/>
      <c r="G45" s="156"/>
      <c r="H45" s="156"/>
      <c r="I45" s="156"/>
      <c r="J45" s="156"/>
      <c r="K45" s="603"/>
      <c r="L45" s="444"/>
      <c r="M45" s="605"/>
      <c r="N45" s="605"/>
      <c r="O45" s="605"/>
      <c r="P45" s="605"/>
      <c r="Q45" s="605"/>
      <c r="R45" s="605"/>
      <c r="S45" s="605"/>
      <c r="T45" s="605"/>
      <c r="U45" s="605"/>
      <c r="V45" s="605"/>
      <c r="W45" s="605"/>
      <c r="X45" s="605"/>
      <c r="Y45" s="605"/>
      <c r="Z45" s="605"/>
      <c r="AA45" s="605"/>
      <c r="AB45" s="605"/>
      <c r="AC45" s="605"/>
      <c r="AD45" s="605"/>
      <c r="AE45" s="605"/>
    </row>
    <row r="46" spans="1:31" x14ac:dyDescent="0.2">
      <c r="A46" s="605"/>
      <c r="B46" s="606"/>
      <c r="C46" s="607"/>
      <c r="D46" s="157"/>
      <c r="E46" s="157"/>
      <c r="F46" s="157"/>
      <c r="G46" s="157"/>
      <c r="H46" s="157"/>
      <c r="I46" s="157"/>
      <c r="J46" s="157"/>
      <c r="K46" s="608"/>
      <c r="L46" s="605"/>
      <c r="M46" s="1240"/>
      <c r="N46" s="443"/>
      <c r="O46" s="443"/>
      <c r="P46" s="443"/>
      <c r="Q46" s="443"/>
      <c r="R46" s="443"/>
      <c r="S46" s="443"/>
      <c r="T46" s="443"/>
      <c r="U46" s="443"/>
      <c r="V46" s="443"/>
      <c r="W46" s="443"/>
      <c r="X46" s="443"/>
      <c r="Y46" s="443"/>
      <c r="Z46" s="443"/>
      <c r="AA46" s="443"/>
      <c r="AB46" s="443"/>
      <c r="AC46" s="443"/>
      <c r="AD46" s="443"/>
      <c r="AE46" s="443"/>
    </row>
    <row r="47" spans="1:31" x14ac:dyDescent="0.2">
      <c r="A47" s="443"/>
      <c r="B47" s="443"/>
      <c r="C47" s="443"/>
      <c r="D47" s="443"/>
      <c r="E47" s="443"/>
      <c r="F47" s="1241"/>
      <c r="G47" s="1241"/>
      <c r="H47" s="1241"/>
      <c r="I47" s="1241"/>
      <c r="J47" s="1242"/>
      <c r="K47" s="1240"/>
      <c r="L47" s="1243"/>
      <c r="M47" s="1240"/>
      <c r="N47" s="443"/>
      <c r="O47" s="443"/>
      <c r="P47" s="443"/>
      <c r="Q47" s="443"/>
      <c r="R47" s="443"/>
      <c r="S47" s="443"/>
      <c r="T47" s="443"/>
      <c r="U47" s="443"/>
      <c r="V47" s="443"/>
      <c r="W47" s="443"/>
      <c r="X47" s="443"/>
      <c r="Y47" s="443"/>
      <c r="Z47" s="443"/>
      <c r="AA47" s="443"/>
      <c r="AB47" s="443"/>
      <c r="AC47" s="443"/>
      <c r="AD47" s="443"/>
      <c r="AE47" s="443"/>
    </row>
    <row r="48" spans="1:31" x14ac:dyDescent="0.2">
      <c r="J48" s="1240"/>
      <c r="K48" s="1240"/>
      <c r="L48" s="1240"/>
      <c r="M48" s="1240"/>
      <c r="N48" s="1244"/>
      <c r="O48" s="443"/>
      <c r="P48" s="443"/>
      <c r="Q48" s="443"/>
      <c r="R48" s="443"/>
      <c r="S48" s="443"/>
      <c r="T48" s="443"/>
      <c r="U48" s="443"/>
      <c r="V48" s="443"/>
      <c r="W48" s="443"/>
      <c r="X48" s="443"/>
      <c r="Y48" s="443"/>
      <c r="Z48" s="443"/>
      <c r="AA48" s="443"/>
      <c r="AB48" s="443"/>
      <c r="AC48" s="443"/>
      <c r="AD48" s="443"/>
      <c r="AE48" s="443"/>
    </row>
    <row r="49" spans="7:31" x14ac:dyDescent="0.2">
      <c r="J49" s="1240"/>
      <c r="K49" s="1240"/>
      <c r="L49" s="1240"/>
      <c r="M49" s="1240"/>
      <c r="N49" s="443"/>
      <c r="O49" s="443"/>
      <c r="P49" s="443"/>
      <c r="Q49" s="443"/>
      <c r="R49" s="443"/>
      <c r="S49" s="443"/>
      <c r="T49" s="443"/>
      <c r="U49" s="443"/>
      <c r="V49" s="443"/>
      <c r="W49" s="443"/>
      <c r="X49" s="443"/>
      <c r="Y49" s="443"/>
      <c r="Z49" s="443"/>
      <c r="AA49" s="443"/>
      <c r="AB49" s="443"/>
      <c r="AC49" s="443"/>
      <c r="AD49" s="443"/>
      <c r="AE49" s="443"/>
    </row>
    <row r="50" spans="7:31" x14ac:dyDescent="0.2">
      <c r="J50" s="1240"/>
      <c r="K50" s="1240"/>
      <c r="L50" s="1240"/>
      <c r="M50" s="1240"/>
      <c r="N50" s="443"/>
      <c r="O50" s="443"/>
      <c r="P50" s="443"/>
      <c r="Q50" s="443"/>
      <c r="R50" s="443"/>
      <c r="S50" s="443"/>
      <c r="T50" s="443"/>
      <c r="U50" s="443"/>
      <c r="V50" s="443"/>
      <c r="W50" s="443"/>
      <c r="X50" s="443"/>
      <c r="Y50" s="443"/>
      <c r="Z50" s="443"/>
      <c r="AA50" s="443"/>
      <c r="AB50" s="443"/>
      <c r="AC50" s="443"/>
      <c r="AD50" s="443"/>
      <c r="AE50" s="443"/>
    </row>
    <row r="51" spans="7:31" x14ac:dyDescent="0.2">
      <c r="J51" s="1240"/>
      <c r="K51" s="1240"/>
      <c r="L51" s="1240"/>
      <c r="M51" s="1240"/>
      <c r="N51" s="443"/>
      <c r="O51" s="443"/>
      <c r="P51" s="443"/>
      <c r="Q51" s="443"/>
      <c r="R51" s="443"/>
      <c r="S51" s="443"/>
      <c r="T51" s="443"/>
      <c r="U51" s="443"/>
      <c r="V51" s="443"/>
      <c r="W51" s="443"/>
      <c r="X51" s="443"/>
      <c r="Y51" s="443"/>
      <c r="Z51" s="443"/>
      <c r="AA51" s="443"/>
      <c r="AB51" s="443"/>
      <c r="AC51" s="443"/>
      <c r="AD51" s="443"/>
      <c r="AE51" s="443"/>
    </row>
    <row r="52" spans="7:31" x14ac:dyDescent="0.2">
      <c r="J52" s="1240"/>
      <c r="K52" s="1240"/>
      <c r="L52" s="1240"/>
      <c r="M52" s="1240"/>
    </row>
    <row r="53" spans="7:31" x14ac:dyDescent="0.2">
      <c r="J53" s="1240"/>
      <c r="K53" s="1240"/>
      <c r="L53" s="1240"/>
      <c r="M53" s="1240"/>
    </row>
    <row r="54" spans="7:31" x14ac:dyDescent="0.2">
      <c r="J54" s="1245"/>
      <c r="K54" s="1240"/>
      <c r="L54" s="1240"/>
      <c r="M54" s="1240"/>
    </row>
    <row r="55" spans="7:31" x14ac:dyDescent="0.2">
      <c r="J55" s="1240"/>
      <c r="K55" s="1240"/>
      <c r="L55" s="1240"/>
      <c r="M55" s="1240"/>
    </row>
    <row r="56" spans="7:31" x14ac:dyDescent="0.2">
      <c r="J56" s="1240"/>
      <c r="K56" s="1240"/>
      <c r="L56" s="1240"/>
      <c r="M56" s="1240"/>
    </row>
    <row r="57" spans="7:31" x14ac:dyDescent="0.2">
      <c r="J57" s="1240"/>
      <c r="K57" s="1240"/>
      <c r="L57" s="1240"/>
      <c r="M57" s="1240"/>
    </row>
    <row r="58" spans="7:31" x14ac:dyDescent="0.2">
      <c r="J58" s="1240"/>
      <c r="K58" s="1240"/>
      <c r="L58" s="1240"/>
    </row>
    <row r="64" spans="7:31" x14ac:dyDescent="0.2">
      <c r="G64" s="423"/>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78"/>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5" style="178" customWidth="1"/>
    <col min="5" max="13" width="7.7109375" style="178" customWidth="1"/>
    <col min="14" max="14" width="2.5703125" style="178" customWidth="1"/>
    <col min="15" max="15" width="1" style="178" customWidth="1"/>
    <col min="16" max="16384" width="9.140625" style="178"/>
  </cols>
  <sheetData>
    <row r="1" spans="1:15" ht="13.5" customHeight="1" x14ac:dyDescent="0.2">
      <c r="A1" s="177"/>
      <c r="B1" s="1546" t="s">
        <v>389</v>
      </c>
      <c r="C1" s="1546"/>
      <c r="D1" s="1546"/>
      <c r="E1" s="1546"/>
      <c r="F1" s="240"/>
      <c r="G1" s="240"/>
      <c r="H1" s="240"/>
      <c r="I1" s="240"/>
      <c r="J1" s="240"/>
      <c r="K1" s="240"/>
      <c r="L1" s="240"/>
      <c r="M1" s="240"/>
      <c r="N1" s="240"/>
      <c r="O1" s="1184"/>
    </row>
    <row r="2" spans="1:15" ht="6" customHeight="1" x14ac:dyDescent="0.2">
      <c r="A2" s="177"/>
      <c r="B2" s="175"/>
      <c r="C2" s="175"/>
      <c r="D2" s="175"/>
      <c r="E2" s="175"/>
      <c r="F2" s="175"/>
      <c r="G2" s="175"/>
      <c r="H2" s="175"/>
      <c r="I2" s="175"/>
      <c r="J2" s="175"/>
      <c r="K2" s="175"/>
      <c r="L2" s="175"/>
      <c r="M2" s="175"/>
      <c r="N2" s="241"/>
      <c r="O2" s="1184"/>
    </row>
    <row r="3" spans="1:15" ht="10.5" customHeight="1" thickBot="1" x14ac:dyDescent="0.25">
      <c r="A3" s="177"/>
      <c r="B3" s="179"/>
      <c r="C3" s="179"/>
      <c r="D3" s="179"/>
      <c r="E3" s="179"/>
      <c r="F3" s="179"/>
      <c r="G3" s="179"/>
      <c r="H3" s="179"/>
      <c r="I3" s="179"/>
      <c r="J3" s="179"/>
      <c r="K3" s="179"/>
      <c r="L3" s="179"/>
      <c r="M3" s="1185" t="s">
        <v>70</v>
      </c>
      <c r="N3" s="242"/>
      <c r="O3" s="1184"/>
    </row>
    <row r="4" spans="1:15" s="1189" customFormat="1" ht="13.5" customHeight="1" thickBot="1" x14ac:dyDescent="0.25">
      <c r="A4" s="1186"/>
      <c r="B4" s="1187"/>
      <c r="C4" s="1022" t="s">
        <v>459</v>
      </c>
      <c r="D4" s="1023"/>
      <c r="E4" s="1023"/>
      <c r="F4" s="1023"/>
      <c r="G4" s="1023"/>
      <c r="H4" s="1023"/>
      <c r="I4" s="1023"/>
      <c r="J4" s="1023"/>
      <c r="K4" s="1023"/>
      <c r="L4" s="1023"/>
      <c r="M4" s="402"/>
      <c r="N4" s="242"/>
      <c r="O4" s="1188"/>
    </row>
    <row r="5" spans="1:15" s="1193" customFormat="1" ht="3" customHeight="1" x14ac:dyDescent="0.2">
      <c r="A5" s="1190"/>
      <c r="B5" s="211"/>
      <c r="C5" s="1191"/>
      <c r="D5" s="1191"/>
      <c r="E5" s="1191"/>
      <c r="F5" s="1191"/>
      <c r="G5" s="1191"/>
      <c r="H5" s="1191"/>
      <c r="I5" s="1191"/>
      <c r="J5" s="1191"/>
      <c r="K5" s="1191"/>
      <c r="L5" s="1191"/>
      <c r="M5" s="1191"/>
      <c r="N5" s="242"/>
      <c r="O5" s="1192"/>
    </row>
    <row r="6" spans="1:15" s="1193" customFormat="1" ht="15" customHeight="1" x14ac:dyDescent="0.2">
      <c r="A6" s="1190"/>
      <c r="B6" s="211"/>
      <c r="C6" s="1194"/>
      <c r="D6" s="1194"/>
      <c r="E6" s="1304">
        <v>2006</v>
      </c>
      <c r="F6" s="1304">
        <v>2007</v>
      </c>
      <c r="G6" s="1304">
        <v>2008</v>
      </c>
      <c r="H6" s="1304">
        <v>2009</v>
      </c>
      <c r="I6" s="1304">
        <v>2010</v>
      </c>
      <c r="J6" s="1304">
        <v>2011</v>
      </c>
      <c r="K6" s="1304">
        <v>2012</v>
      </c>
      <c r="L6" s="1304">
        <v>2013</v>
      </c>
      <c r="M6" s="1304">
        <v>2014</v>
      </c>
      <c r="N6" s="242"/>
      <c r="O6" s="1192"/>
    </row>
    <row r="7" spans="1:15" s="1193" customFormat="1" ht="3" customHeight="1" x14ac:dyDescent="0.2">
      <c r="A7" s="1190"/>
      <c r="B7" s="211"/>
      <c r="C7" s="1194"/>
      <c r="D7" s="1194"/>
      <c r="E7" s="1307"/>
      <c r="F7" s="1307"/>
      <c r="G7" s="1308"/>
      <c r="H7" s="1308"/>
      <c r="I7" s="1309"/>
      <c r="J7" s="1310"/>
      <c r="K7" s="1310"/>
      <c r="L7" s="1310"/>
      <c r="M7" s="1310"/>
      <c r="N7" s="242"/>
      <c r="O7" s="1192"/>
    </row>
    <row r="8" spans="1:15" s="1317" customFormat="1" ht="12.75" customHeight="1" x14ac:dyDescent="0.2">
      <c r="A8" s="1311"/>
      <c r="B8" s="1312"/>
      <c r="C8" s="1313" t="s">
        <v>393</v>
      </c>
      <c r="D8" s="1314"/>
      <c r="E8" s="1315">
        <v>330967</v>
      </c>
      <c r="F8" s="1315">
        <v>341720</v>
      </c>
      <c r="G8" s="1315">
        <v>343663</v>
      </c>
      <c r="H8" s="1315">
        <v>336378</v>
      </c>
      <c r="I8" s="1315">
        <v>283311</v>
      </c>
      <c r="J8" s="1315">
        <v>281015</v>
      </c>
      <c r="K8" s="1315">
        <v>268026</v>
      </c>
      <c r="L8" s="1315">
        <v>265860</v>
      </c>
      <c r="M8" s="1315">
        <v>270181</v>
      </c>
      <c r="N8" s="1195"/>
      <c r="O8" s="1316"/>
    </row>
    <row r="9" spans="1:15" s="1317" customFormat="1" ht="12" customHeight="1" x14ac:dyDescent="0.2">
      <c r="A9" s="1311"/>
      <c r="B9" s="1312"/>
      <c r="C9" s="1313" t="s">
        <v>394</v>
      </c>
      <c r="D9" s="1314"/>
      <c r="E9" s="1315">
        <v>384854</v>
      </c>
      <c r="F9" s="1315">
        <v>397332</v>
      </c>
      <c r="G9" s="1315">
        <v>400210</v>
      </c>
      <c r="H9" s="1315">
        <v>390129</v>
      </c>
      <c r="I9" s="1315">
        <v>337570</v>
      </c>
      <c r="J9" s="1315">
        <v>334499</v>
      </c>
      <c r="K9" s="1315">
        <v>319177</v>
      </c>
      <c r="L9" s="1315">
        <v>315112</v>
      </c>
      <c r="M9" s="1315">
        <v>318886</v>
      </c>
      <c r="N9" s="1196"/>
      <c r="O9" s="1316"/>
    </row>
    <row r="10" spans="1:15" s="1317" customFormat="1" ht="12" customHeight="1" x14ac:dyDescent="0.2">
      <c r="A10" s="1311"/>
      <c r="B10" s="1312"/>
      <c r="C10" s="1313" t="s">
        <v>522</v>
      </c>
      <c r="D10" s="1314"/>
      <c r="E10" s="1315">
        <v>2990993</v>
      </c>
      <c r="F10" s="1315">
        <v>3094177</v>
      </c>
      <c r="G10" s="1315">
        <v>3138017</v>
      </c>
      <c r="H10" s="1315">
        <v>2998781</v>
      </c>
      <c r="I10" s="1315">
        <v>2779077</v>
      </c>
      <c r="J10" s="1315">
        <v>2735237</v>
      </c>
      <c r="K10" s="1315">
        <v>2559732</v>
      </c>
      <c r="L10" s="1315">
        <v>2555676</v>
      </c>
      <c r="M10" s="1315">
        <v>2636881</v>
      </c>
      <c r="N10" s="1196"/>
      <c r="O10" s="1316"/>
    </row>
    <row r="11" spans="1:15" s="1317" customFormat="1" ht="12" customHeight="1" x14ac:dyDescent="0.2">
      <c r="A11" s="1311"/>
      <c r="B11" s="1312"/>
      <c r="C11" s="1313" t="s">
        <v>491</v>
      </c>
      <c r="D11" s="1314"/>
      <c r="E11" s="1315">
        <v>2765576</v>
      </c>
      <c r="F11" s="1315">
        <v>2848902</v>
      </c>
      <c r="G11" s="1315">
        <v>2894365</v>
      </c>
      <c r="H11" s="1315">
        <v>2759400</v>
      </c>
      <c r="I11" s="1315">
        <v>2599509</v>
      </c>
      <c r="J11" s="1315">
        <v>2553741</v>
      </c>
      <c r="K11" s="1315">
        <v>2387386</v>
      </c>
      <c r="L11" s="1315">
        <v>2384121</v>
      </c>
      <c r="M11" s="1315">
        <v>2458163</v>
      </c>
      <c r="N11" s="1196"/>
      <c r="O11" s="1316"/>
    </row>
    <row r="12" spans="1:15" s="1324" customFormat="1" ht="11.25" customHeight="1" x14ac:dyDescent="0.2">
      <c r="A12" s="1318"/>
      <c r="B12" s="1319"/>
      <c r="C12" s="1320" t="s">
        <v>492</v>
      </c>
      <c r="D12" s="1321"/>
      <c r="E12" s="1322"/>
      <c r="F12" s="1322"/>
      <c r="G12" s="1322"/>
      <c r="H12" s="1322"/>
      <c r="I12" s="1322"/>
      <c r="J12" s="1322"/>
      <c r="K12" s="1322"/>
      <c r="L12" s="1322"/>
      <c r="M12" s="1322"/>
      <c r="N12" s="1196"/>
      <c r="O12" s="1323"/>
    </row>
    <row r="13" spans="1:15" s="1324" customFormat="1" ht="11.25" customHeight="1" x14ac:dyDescent="0.2">
      <c r="A13" s="1318"/>
      <c r="B13" s="1319"/>
      <c r="D13" s="1320" t="s">
        <v>460</v>
      </c>
      <c r="E13" s="1322">
        <v>789.21641020299899</v>
      </c>
      <c r="F13" s="1322">
        <v>808.47849558853909</v>
      </c>
      <c r="G13" s="1322">
        <v>846.1337237422581</v>
      </c>
      <c r="H13" s="1322">
        <v>870.33975224698497</v>
      </c>
      <c r="I13" s="1322">
        <v>900.04</v>
      </c>
      <c r="J13" s="1322">
        <v>906.11</v>
      </c>
      <c r="K13" s="1322">
        <v>915.01</v>
      </c>
      <c r="L13" s="1322">
        <v>912.18</v>
      </c>
      <c r="M13" s="1322">
        <v>909.49</v>
      </c>
      <c r="N13" s="1196"/>
      <c r="O13" s="1323"/>
    </row>
    <row r="14" spans="1:15" s="1324" customFormat="1" ht="11.25" customHeight="1" x14ac:dyDescent="0.2">
      <c r="A14" s="1318"/>
      <c r="B14" s="1319"/>
      <c r="C14" s="1325"/>
      <c r="D14" s="1320" t="s">
        <v>461</v>
      </c>
      <c r="E14" s="1322">
        <v>565</v>
      </c>
      <c r="F14" s="1322">
        <v>583.36</v>
      </c>
      <c r="G14" s="1322">
        <v>600</v>
      </c>
      <c r="H14" s="1322">
        <v>615.5</v>
      </c>
      <c r="I14" s="1322">
        <v>634</v>
      </c>
      <c r="J14" s="1322">
        <v>641.92999999999995</v>
      </c>
      <c r="K14" s="1322">
        <v>641.92999999999995</v>
      </c>
      <c r="L14" s="1322">
        <v>641.92999999999995</v>
      </c>
      <c r="M14" s="1322">
        <v>641.92999999999995</v>
      </c>
      <c r="N14" s="1196"/>
      <c r="O14" s="1323"/>
    </row>
    <row r="15" spans="1:15" s="1317" customFormat="1" ht="11.25" customHeight="1" x14ac:dyDescent="0.2">
      <c r="A15" s="1311"/>
      <c r="B15" s="1312"/>
      <c r="C15" s="1313" t="s">
        <v>493</v>
      </c>
      <c r="D15" s="1314"/>
      <c r="E15" s="1322"/>
      <c r="F15" s="1322"/>
      <c r="G15" s="1322"/>
      <c r="H15" s="1322"/>
      <c r="I15" s="1322"/>
      <c r="J15" s="1322"/>
      <c r="K15" s="1322"/>
      <c r="L15" s="1322"/>
      <c r="M15" s="1322"/>
      <c r="N15" s="1196"/>
      <c r="O15" s="1316"/>
    </row>
    <row r="16" spans="1:15" s="1317" customFormat="1" ht="10.5" customHeight="1" x14ac:dyDescent="0.2">
      <c r="A16" s="1311"/>
      <c r="B16" s="1312"/>
      <c r="D16" s="1313" t="s">
        <v>462</v>
      </c>
      <c r="E16" s="1322">
        <v>935.96967052376601</v>
      </c>
      <c r="F16" s="1322">
        <v>965.24629620701603</v>
      </c>
      <c r="G16" s="1322">
        <v>1010.3760072203901</v>
      </c>
      <c r="H16" s="1322">
        <v>1036.4416794790202</v>
      </c>
      <c r="I16" s="1322">
        <v>1076.26</v>
      </c>
      <c r="J16" s="1322">
        <v>1084.55</v>
      </c>
      <c r="K16" s="1322">
        <v>1095.5899999999999</v>
      </c>
      <c r="L16" s="1322">
        <v>1093.82</v>
      </c>
      <c r="M16" s="1322">
        <v>1093.21</v>
      </c>
      <c r="N16" s="1196"/>
      <c r="O16" s="1316"/>
    </row>
    <row r="17" spans="1:15" s="1317" customFormat="1" ht="10.5" customHeight="1" x14ac:dyDescent="0.2">
      <c r="A17" s="1311"/>
      <c r="B17" s="1312"/>
      <c r="C17" s="1313"/>
      <c r="D17" s="1314" t="s">
        <v>463</v>
      </c>
      <c r="E17" s="1322">
        <v>667</v>
      </c>
      <c r="F17" s="1322">
        <v>693</v>
      </c>
      <c r="G17" s="1322">
        <v>721.82</v>
      </c>
      <c r="H17" s="1322">
        <v>740</v>
      </c>
      <c r="I17" s="1322">
        <v>768.375</v>
      </c>
      <c r="J17" s="1322">
        <v>776</v>
      </c>
      <c r="K17" s="1322">
        <v>783.62</v>
      </c>
      <c r="L17" s="1322">
        <v>785.45</v>
      </c>
      <c r="M17" s="1322">
        <v>786.99</v>
      </c>
      <c r="N17" s="1196"/>
      <c r="O17" s="1316"/>
    </row>
    <row r="18" spans="1:15" s="1317" customFormat="1" ht="11.25" customHeight="1" x14ac:dyDescent="0.2">
      <c r="A18" s="1311"/>
      <c r="B18" s="1312"/>
      <c r="C18" s="1313" t="s">
        <v>523</v>
      </c>
      <c r="D18" s="1314"/>
      <c r="E18" s="1315">
        <v>2093110</v>
      </c>
      <c r="F18" s="1315">
        <v>2153028</v>
      </c>
      <c r="G18" s="1315">
        <v>2171074</v>
      </c>
      <c r="H18" s="1315">
        <v>2082235</v>
      </c>
      <c r="I18" s="1315">
        <v>2073784</v>
      </c>
      <c r="J18" s="1315">
        <v>2038354</v>
      </c>
      <c r="K18" s="1315">
        <v>1910957</v>
      </c>
      <c r="L18" s="1315">
        <v>1890511</v>
      </c>
      <c r="M18" s="1315">
        <v>1928307</v>
      </c>
      <c r="N18" s="1196"/>
      <c r="O18" s="1316"/>
    </row>
    <row r="19" spans="1:15" ht="13.5" customHeight="1" thickBot="1" x14ac:dyDescent="0.25">
      <c r="A19" s="177"/>
      <c r="B19" s="179"/>
      <c r="C19" s="179"/>
      <c r="D19" s="179"/>
      <c r="E19" s="179"/>
      <c r="F19" s="179"/>
      <c r="G19" s="179"/>
      <c r="H19" s="179"/>
      <c r="I19" s="179"/>
      <c r="J19" s="179"/>
      <c r="K19" s="179"/>
      <c r="L19" s="179"/>
      <c r="M19" s="1185"/>
      <c r="N19" s="242"/>
      <c r="O19" s="1184"/>
    </row>
    <row r="20" spans="1:15" s="209" customFormat="1" ht="13.5" thickBot="1" x14ac:dyDescent="0.25">
      <c r="A20" s="208"/>
      <c r="B20" s="180"/>
      <c r="C20" s="1022" t="s">
        <v>524</v>
      </c>
      <c r="D20" s="1023"/>
      <c r="E20" s="1023"/>
      <c r="F20" s="1023"/>
      <c r="G20" s="1023"/>
      <c r="H20" s="1023"/>
      <c r="I20" s="1023"/>
      <c r="J20" s="1023"/>
      <c r="K20" s="1023"/>
      <c r="L20" s="1023"/>
      <c r="M20" s="402"/>
      <c r="N20" s="242"/>
      <c r="O20" s="1197"/>
    </row>
    <row r="21" spans="1:15" s="209" customFormat="1" ht="3" customHeight="1" x14ac:dyDescent="0.2">
      <c r="A21" s="208"/>
      <c r="B21" s="180"/>
      <c r="C21" s="210"/>
      <c r="D21" s="210"/>
      <c r="E21" s="210"/>
      <c r="F21" s="210"/>
      <c r="G21" s="210"/>
      <c r="H21" s="210"/>
      <c r="I21" s="210"/>
      <c r="J21" s="210"/>
      <c r="K21" s="210"/>
      <c r="L21" s="210"/>
      <c r="M21" s="210"/>
      <c r="N21" s="242"/>
      <c r="O21" s="1197"/>
    </row>
    <row r="22" spans="1:15" s="209" customFormat="1" ht="26.25" customHeight="1" x14ac:dyDescent="0.2">
      <c r="A22" s="208"/>
      <c r="B22" s="211"/>
      <c r="C22" s="1547">
        <v>2014</v>
      </c>
      <c r="D22" s="1548"/>
      <c r="E22" s="1549"/>
      <c r="F22" s="1550" t="s">
        <v>393</v>
      </c>
      <c r="G22" s="1550"/>
      <c r="H22" s="1551" t="s">
        <v>394</v>
      </c>
      <c r="I22" s="1551"/>
      <c r="J22" s="1551" t="s">
        <v>525</v>
      </c>
      <c r="K22" s="1551"/>
      <c r="L22" s="1551" t="s">
        <v>526</v>
      </c>
      <c r="M22" s="1551"/>
      <c r="N22" s="242"/>
      <c r="O22" s="1197"/>
    </row>
    <row r="23" spans="1:15" s="209" customFormat="1" ht="3" customHeight="1" x14ac:dyDescent="0.2">
      <c r="A23" s="208"/>
      <c r="B23" s="180"/>
      <c r="C23" s="1326"/>
      <c r="D23" s="1326"/>
      <c r="E23" s="1327"/>
      <c r="F23" s="1327"/>
      <c r="G23" s="1327"/>
      <c r="H23" s="1327"/>
      <c r="I23" s="1327"/>
      <c r="J23" s="1327"/>
      <c r="K23" s="1327"/>
      <c r="L23" s="1327"/>
      <c r="M23" s="1327"/>
      <c r="N23" s="242"/>
      <c r="O23" s="1197"/>
    </row>
    <row r="24" spans="1:15" s="1334" customFormat="1" ht="10.5" customHeight="1" x14ac:dyDescent="0.2">
      <c r="A24" s="1328"/>
      <c r="B24" s="1329"/>
      <c r="C24" s="1330" t="s">
        <v>68</v>
      </c>
      <c r="D24" s="1331"/>
      <c r="E24" s="1332"/>
      <c r="F24" s="1539">
        <v>270181</v>
      </c>
      <c r="G24" s="1539"/>
      <c r="H24" s="1540">
        <v>318886</v>
      </c>
      <c r="I24" s="1540"/>
      <c r="J24" s="1540">
        <v>2636881</v>
      </c>
      <c r="K24" s="1540"/>
      <c r="L24" s="1540">
        <v>2458163</v>
      </c>
      <c r="M24" s="1540"/>
      <c r="N24" s="242"/>
      <c r="O24" s="1333"/>
    </row>
    <row r="25" spans="1:15" s="1340" customFormat="1" ht="11.25" customHeight="1" x14ac:dyDescent="0.2">
      <c r="A25" s="1335"/>
      <c r="B25" s="1336"/>
      <c r="C25" s="1320" t="s">
        <v>359</v>
      </c>
      <c r="D25" s="1337"/>
      <c r="E25" s="1338"/>
      <c r="F25" s="1539">
        <v>13063</v>
      </c>
      <c r="G25" s="1539"/>
      <c r="H25" s="1540">
        <v>13885</v>
      </c>
      <c r="I25" s="1540"/>
      <c r="J25" s="1540">
        <v>59974</v>
      </c>
      <c r="K25" s="1540"/>
      <c r="L25" s="1540">
        <v>54661</v>
      </c>
      <c r="M25" s="1540"/>
      <c r="N25" s="242"/>
      <c r="O25" s="1339"/>
    </row>
    <row r="26" spans="1:15" s="1346" customFormat="1" ht="11.25" customHeight="1" x14ac:dyDescent="0.2">
      <c r="A26" s="1341"/>
      <c r="B26" s="1342"/>
      <c r="C26" s="1313" t="s">
        <v>527</v>
      </c>
      <c r="D26" s="1343"/>
      <c r="E26" s="1344"/>
      <c r="F26" s="1539">
        <v>564</v>
      </c>
      <c r="G26" s="1539"/>
      <c r="H26" s="1540">
        <v>765</v>
      </c>
      <c r="I26" s="1540"/>
      <c r="J26" s="1540">
        <v>8514</v>
      </c>
      <c r="K26" s="1540"/>
      <c r="L26" s="1540">
        <v>8158</v>
      </c>
      <c r="M26" s="1540"/>
      <c r="N26" s="242"/>
      <c r="O26" s="1345"/>
    </row>
    <row r="27" spans="1:15" s="1346" customFormat="1" ht="11.25" customHeight="1" x14ac:dyDescent="0.2">
      <c r="A27" s="1341"/>
      <c r="B27" s="1342"/>
      <c r="C27" s="1313" t="s">
        <v>361</v>
      </c>
      <c r="D27" s="1343"/>
      <c r="E27" s="1344"/>
      <c r="F27" s="1539">
        <v>32895</v>
      </c>
      <c r="G27" s="1539"/>
      <c r="H27" s="1540">
        <v>36167</v>
      </c>
      <c r="I27" s="1540"/>
      <c r="J27" s="1540">
        <v>583685</v>
      </c>
      <c r="K27" s="1540"/>
      <c r="L27" s="1540">
        <v>557477</v>
      </c>
      <c r="M27" s="1540"/>
      <c r="N27" s="242"/>
      <c r="O27" s="1345"/>
    </row>
    <row r="28" spans="1:15" s="1346" customFormat="1" ht="10.5" customHeight="1" x14ac:dyDescent="0.2">
      <c r="A28" s="1341"/>
      <c r="B28" s="1342"/>
      <c r="C28" s="207"/>
      <c r="D28" s="1543" t="s">
        <v>528</v>
      </c>
      <c r="E28" s="1543"/>
      <c r="F28" s="1544">
        <v>5204</v>
      </c>
      <c r="G28" s="1544"/>
      <c r="H28" s="1545">
        <v>6521</v>
      </c>
      <c r="I28" s="1545"/>
      <c r="J28" s="1545">
        <v>74615</v>
      </c>
      <c r="K28" s="1545"/>
      <c r="L28" s="1545">
        <v>70623</v>
      </c>
      <c r="M28" s="1545"/>
      <c r="N28" s="242"/>
      <c r="O28" s="1345"/>
    </row>
    <row r="29" spans="1:15" s="1346" customFormat="1" ht="10.5" customHeight="1" x14ac:dyDescent="0.2">
      <c r="A29" s="1341"/>
      <c r="B29" s="1342"/>
      <c r="C29" s="207"/>
      <c r="D29" s="1543" t="s">
        <v>529</v>
      </c>
      <c r="E29" s="1543"/>
      <c r="F29" s="1544">
        <v>575</v>
      </c>
      <c r="G29" s="1544"/>
      <c r="H29" s="1545">
        <v>751</v>
      </c>
      <c r="I29" s="1545"/>
      <c r="J29" s="1545">
        <v>11814</v>
      </c>
      <c r="K29" s="1545"/>
      <c r="L29" s="1545">
        <v>11508</v>
      </c>
      <c r="M29" s="1545"/>
      <c r="N29" s="242"/>
      <c r="O29" s="1347"/>
    </row>
    <row r="30" spans="1:15" s="1346" customFormat="1" ht="10.5" customHeight="1" x14ac:dyDescent="0.2">
      <c r="A30" s="1341"/>
      <c r="B30" s="1342"/>
      <c r="C30" s="207"/>
      <c r="D30" s="1543" t="s">
        <v>530</v>
      </c>
      <c r="E30" s="1543"/>
      <c r="F30" s="1544">
        <v>1</v>
      </c>
      <c r="G30" s="1544"/>
      <c r="H30" s="1545">
        <v>1</v>
      </c>
      <c r="I30" s="1545"/>
      <c r="J30" s="1545">
        <v>448</v>
      </c>
      <c r="K30" s="1545"/>
      <c r="L30" s="1545">
        <v>448</v>
      </c>
      <c r="M30" s="1545"/>
      <c r="N30" s="242"/>
      <c r="O30" s="1347"/>
    </row>
    <row r="31" spans="1:15" s="1346" customFormat="1" ht="10.5" customHeight="1" x14ac:dyDescent="0.2">
      <c r="A31" s="1341"/>
      <c r="B31" s="1342"/>
      <c r="C31" s="207"/>
      <c r="D31" s="1543" t="s">
        <v>531</v>
      </c>
      <c r="E31" s="1543"/>
      <c r="F31" s="1544">
        <v>1591</v>
      </c>
      <c r="G31" s="1544"/>
      <c r="H31" s="1545">
        <v>1685</v>
      </c>
      <c r="I31" s="1545"/>
      <c r="J31" s="1545">
        <v>41824</v>
      </c>
      <c r="K31" s="1545"/>
      <c r="L31" s="1545">
        <v>40612</v>
      </c>
      <c r="M31" s="1545"/>
      <c r="N31" s="242"/>
      <c r="O31" s="1347"/>
    </row>
    <row r="32" spans="1:15" s="1346" customFormat="1" ht="10.5" customHeight="1" x14ac:dyDescent="0.2">
      <c r="A32" s="1341"/>
      <c r="B32" s="1342"/>
      <c r="C32" s="207"/>
      <c r="D32" s="1543" t="s">
        <v>532</v>
      </c>
      <c r="E32" s="1543"/>
      <c r="F32" s="1544">
        <v>3881</v>
      </c>
      <c r="G32" s="1544"/>
      <c r="H32" s="1545">
        <v>4042</v>
      </c>
      <c r="I32" s="1545"/>
      <c r="J32" s="1545">
        <v>77085</v>
      </c>
      <c r="K32" s="1545"/>
      <c r="L32" s="1545">
        <v>74266</v>
      </c>
      <c r="M32" s="1545"/>
      <c r="N32" s="242"/>
      <c r="O32" s="1347"/>
    </row>
    <row r="33" spans="1:15" s="1346" customFormat="1" ht="10.5" customHeight="1" x14ac:dyDescent="0.2">
      <c r="A33" s="1341"/>
      <c r="B33" s="1342"/>
      <c r="C33" s="207"/>
      <c r="D33" s="1543" t="s">
        <v>533</v>
      </c>
      <c r="E33" s="1543"/>
      <c r="F33" s="1544">
        <v>1902</v>
      </c>
      <c r="G33" s="1544"/>
      <c r="H33" s="1545">
        <v>1942</v>
      </c>
      <c r="I33" s="1545"/>
      <c r="J33" s="1545">
        <v>47431</v>
      </c>
      <c r="K33" s="1545"/>
      <c r="L33" s="1545">
        <v>45762</v>
      </c>
      <c r="M33" s="1545"/>
      <c r="N33" s="242"/>
      <c r="O33" s="1347"/>
    </row>
    <row r="34" spans="1:15" s="1346" customFormat="1" ht="10.5" customHeight="1" x14ac:dyDescent="0.2">
      <c r="A34" s="1341"/>
      <c r="B34" s="1342"/>
      <c r="C34" s="207"/>
      <c r="D34" s="1543" t="s">
        <v>534</v>
      </c>
      <c r="E34" s="1543"/>
      <c r="F34" s="1544">
        <v>2197</v>
      </c>
      <c r="G34" s="1544"/>
      <c r="H34" s="1545">
        <v>2285</v>
      </c>
      <c r="I34" s="1545"/>
      <c r="J34" s="1545">
        <v>23825</v>
      </c>
      <c r="K34" s="1545"/>
      <c r="L34" s="1545">
        <v>22246</v>
      </c>
      <c r="M34" s="1545"/>
      <c r="N34" s="242"/>
      <c r="O34" s="1347"/>
    </row>
    <row r="35" spans="1:15" s="1346" customFormat="1" ht="10.5" customHeight="1" x14ac:dyDescent="0.2">
      <c r="A35" s="1341"/>
      <c r="B35" s="1342"/>
      <c r="C35" s="207"/>
      <c r="D35" s="1543" t="s">
        <v>535</v>
      </c>
      <c r="E35" s="1543"/>
      <c r="F35" s="1544">
        <v>314</v>
      </c>
      <c r="G35" s="1544"/>
      <c r="H35" s="1545">
        <v>339</v>
      </c>
      <c r="I35" s="1545"/>
      <c r="J35" s="1545">
        <v>10847</v>
      </c>
      <c r="K35" s="1545"/>
      <c r="L35" s="1545">
        <v>10591</v>
      </c>
      <c r="M35" s="1545"/>
      <c r="N35" s="242"/>
      <c r="O35" s="1347"/>
    </row>
    <row r="36" spans="1:15" s="1346" customFormat="1" ht="10.5" customHeight="1" x14ac:dyDescent="0.2">
      <c r="A36" s="1341"/>
      <c r="B36" s="1342"/>
      <c r="C36" s="207"/>
      <c r="D36" s="1543" t="s">
        <v>536</v>
      </c>
      <c r="E36" s="1543"/>
      <c r="F36" s="1544">
        <v>1309</v>
      </c>
      <c r="G36" s="1544"/>
      <c r="H36" s="1545">
        <v>1375</v>
      </c>
      <c r="I36" s="1545"/>
      <c r="J36" s="1545">
        <v>12847</v>
      </c>
      <c r="K36" s="1545"/>
      <c r="L36" s="1545">
        <v>11721</v>
      </c>
      <c r="M36" s="1545"/>
      <c r="N36" s="242"/>
      <c r="O36" s="1347"/>
    </row>
    <row r="37" spans="1:15" s="1346" customFormat="1" ht="10.5" customHeight="1" x14ac:dyDescent="0.2">
      <c r="A37" s="1341"/>
      <c r="B37" s="1342"/>
      <c r="C37" s="207"/>
      <c r="D37" s="1543" t="s">
        <v>537</v>
      </c>
      <c r="E37" s="1543"/>
      <c r="F37" s="1544">
        <v>8</v>
      </c>
      <c r="G37" s="1544"/>
      <c r="H37" s="1545">
        <v>17</v>
      </c>
      <c r="I37" s="1545"/>
      <c r="J37" s="1545">
        <v>1982</v>
      </c>
      <c r="K37" s="1545"/>
      <c r="L37" s="1545">
        <v>1979</v>
      </c>
      <c r="M37" s="1545"/>
      <c r="N37" s="242"/>
      <c r="O37" s="1347"/>
    </row>
    <row r="38" spans="1:15" s="1346" customFormat="1" ht="10.5" customHeight="1" x14ac:dyDescent="0.2">
      <c r="A38" s="1341"/>
      <c r="B38" s="1342"/>
      <c r="C38" s="207"/>
      <c r="D38" s="1543" t="s">
        <v>538</v>
      </c>
      <c r="E38" s="1543"/>
      <c r="F38" s="1544">
        <v>500</v>
      </c>
      <c r="G38" s="1544"/>
      <c r="H38" s="1545">
        <v>704</v>
      </c>
      <c r="I38" s="1545"/>
      <c r="J38" s="1545">
        <v>11214</v>
      </c>
      <c r="K38" s="1545"/>
      <c r="L38" s="1545">
        <v>10835</v>
      </c>
      <c r="M38" s="1545"/>
      <c r="N38" s="242"/>
      <c r="O38" s="1347"/>
    </row>
    <row r="39" spans="1:15" s="1346" customFormat="1" ht="10.5" customHeight="1" x14ac:dyDescent="0.2">
      <c r="A39" s="1341"/>
      <c r="B39" s="1342"/>
      <c r="C39" s="207"/>
      <c r="D39" s="1543" t="s">
        <v>405</v>
      </c>
      <c r="E39" s="1543"/>
      <c r="F39" s="1544">
        <v>97</v>
      </c>
      <c r="G39" s="1544"/>
      <c r="H39" s="1545">
        <v>116</v>
      </c>
      <c r="I39" s="1545"/>
      <c r="J39" s="1545">
        <v>6419</v>
      </c>
      <c r="K39" s="1545"/>
      <c r="L39" s="1545">
        <v>6351</v>
      </c>
      <c r="M39" s="1545"/>
      <c r="N39" s="242"/>
      <c r="O39" s="1347"/>
    </row>
    <row r="40" spans="1:15" s="1346" customFormat="1" ht="10.5" customHeight="1" x14ac:dyDescent="0.2">
      <c r="A40" s="1341"/>
      <c r="B40" s="1342"/>
      <c r="C40" s="207"/>
      <c r="D40" s="1543" t="s">
        <v>406</v>
      </c>
      <c r="E40" s="1543"/>
      <c r="F40" s="1544">
        <v>717</v>
      </c>
      <c r="G40" s="1544"/>
      <c r="H40" s="1545">
        <v>790</v>
      </c>
      <c r="I40" s="1545"/>
      <c r="J40" s="1545">
        <v>23382</v>
      </c>
      <c r="K40" s="1545"/>
      <c r="L40" s="1545">
        <v>22699</v>
      </c>
      <c r="M40" s="1545"/>
      <c r="N40" s="242"/>
      <c r="O40" s="1347"/>
    </row>
    <row r="41" spans="1:15" s="1346" customFormat="1" ht="10.5" customHeight="1" x14ac:dyDescent="0.2">
      <c r="A41" s="1341"/>
      <c r="B41" s="1342"/>
      <c r="C41" s="207"/>
      <c r="D41" s="1543" t="s">
        <v>407</v>
      </c>
      <c r="E41" s="1543"/>
      <c r="F41" s="1544">
        <v>2033</v>
      </c>
      <c r="G41" s="1544"/>
      <c r="H41" s="1545">
        <v>2344</v>
      </c>
      <c r="I41" s="1545"/>
      <c r="J41" s="1545">
        <v>34935</v>
      </c>
      <c r="K41" s="1545"/>
      <c r="L41" s="1545">
        <v>33339</v>
      </c>
      <c r="M41" s="1545"/>
      <c r="N41" s="242"/>
      <c r="O41" s="1347"/>
    </row>
    <row r="42" spans="1:15" s="1346" customFormat="1" ht="10.5" customHeight="1" x14ac:dyDescent="0.2">
      <c r="A42" s="1341"/>
      <c r="B42" s="1342"/>
      <c r="C42" s="207"/>
      <c r="D42" s="1543" t="s">
        <v>539</v>
      </c>
      <c r="E42" s="1543"/>
      <c r="F42" s="1544">
        <v>222</v>
      </c>
      <c r="G42" s="1544"/>
      <c r="H42" s="1545">
        <v>247</v>
      </c>
      <c r="I42" s="1545"/>
      <c r="J42" s="1545">
        <v>7896</v>
      </c>
      <c r="K42" s="1545"/>
      <c r="L42" s="1545">
        <v>7725</v>
      </c>
      <c r="M42" s="1545"/>
      <c r="N42" s="242"/>
      <c r="O42" s="1347"/>
    </row>
    <row r="43" spans="1:15" s="1346" customFormat="1" ht="10.5" customHeight="1" x14ac:dyDescent="0.2">
      <c r="A43" s="1341"/>
      <c r="B43" s="1342"/>
      <c r="C43" s="193"/>
      <c r="D43" s="1543" t="s">
        <v>540</v>
      </c>
      <c r="E43" s="1543"/>
      <c r="F43" s="1544">
        <v>5697</v>
      </c>
      <c r="G43" s="1544"/>
      <c r="H43" s="1545">
        <v>5848</v>
      </c>
      <c r="I43" s="1545"/>
      <c r="J43" s="1545">
        <v>66933</v>
      </c>
      <c r="K43" s="1545"/>
      <c r="L43" s="1545">
        <v>61966</v>
      </c>
      <c r="M43" s="1545"/>
      <c r="N43" s="242"/>
      <c r="O43" s="1347"/>
    </row>
    <row r="44" spans="1:15" s="1346" customFormat="1" ht="10.5" customHeight="1" x14ac:dyDescent="0.2">
      <c r="A44" s="1341"/>
      <c r="B44" s="1342"/>
      <c r="C44" s="193"/>
      <c r="D44" s="1543" t="s">
        <v>541</v>
      </c>
      <c r="E44" s="1543"/>
      <c r="F44" s="1544">
        <v>166</v>
      </c>
      <c r="G44" s="1544"/>
      <c r="H44" s="1545">
        <v>187</v>
      </c>
      <c r="I44" s="1545"/>
      <c r="J44" s="1545">
        <v>9627</v>
      </c>
      <c r="K44" s="1545"/>
      <c r="L44" s="1545">
        <v>9510</v>
      </c>
      <c r="M44" s="1545"/>
      <c r="N44" s="242"/>
      <c r="O44" s="1347"/>
    </row>
    <row r="45" spans="1:15" s="1346" customFormat="1" ht="10.5" customHeight="1" x14ac:dyDescent="0.2">
      <c r="A45" s="1341"/>
      <c r="B45" s="1342"/>
      <c r="C45" s="193"/>
      <c r="D45" s="1543" t="s">
        <v>542</v>
      </c>
      <c r="E45" s="1543"/>
      <c r="F45" s="1544">
        <v>371</v>
      </c>
      <c r="G45" s="1544"/>
      <c r="H45" s="1545">
        <v>408</v>
      </c>
      <c r="I45" s="1545"/>
      <c r="J45" s="1545">
        <v>15645</v>
      </c>
      <c r="K45" s="1545"/>
      <c r="L45" s="1545">
        <v>15269</v>
      </c>
      <c r="M45" s="1545"/>
      <c r="N45" s="242"/>
      <c r="O45" s="1347"/>
    </row>
    <row r="46" spans="1:15" s="1346" customFormat="1" ht="10.5" customHeight="1" x14ac:dyDescent="0.2">
      <c r="A46" s="1341"/>
      <c r="B46" s="1342"/>
      <c r="C46" s="193"/>
      <c r="D46" s="1543" t="s">
        <v>543</v>
      </c>
      <c r="E46" s="1543"/>
      <c r="F46" s="1544">
        <v>958</v>
      </c>
      <c r="G46" s="1544"/>
      <c r="H46" s="1545">
        <v>1028</v>
      </c>
      <c r="I46" s="1545"/>
      <c r="J46" s="1545">
        <v>20331</v>
      </c>
      <c r="K46" s="1545"/>
      <c r="L46" s="1545">
        <v>19494</v>
      </c>
      <c r="M46" s="1545"/>
      <c r="N46" s="242"/>
      <c r="O46" s="1347"/>
    </row>
    <row r="47" spans="1:15" s="1346" customFormat="1" ht="10.5" customHeight="1" x14ac:dyDescent="0.2">
      <c r="A47" s="1341"/>
      <c r="B47" s="1342"/>
      <c r="C47" s="193"/>
      <c r="D47" s="1543" t="s">
        <v>544</v>
      </c>
      <c r="E47" s="1543"/>
      <c r="F47" s="1544">
        <v>339</v>
      </c>
      <c r="G47" s="1544"/>
      <c r="H47" s="1545">
        <v>367</v>
      </c>
      <c r="I47" s="1545"/>
      <c r="J47" s="1545">
        <v>27289</v>
      </c>
      <c r="K47" s="1545"/>
      <c r="L47" s="1545">
        <v>26984</v>
      </c>
      <c r="M47" s="1545"/>
      <c r="N47" s="242"/>
      <c r="O47" s="1347"/>
    </row>
    <row r="48" spans="1:15" s="1346" customFormat="1" ht="10.5" customHeight="1" x14ac:dyDescent="0.2">
      <c r="A48" s="1341"/>
      <c r="B48" s="1342"/>
      <c r="C48" s="193"/>
      <c r="D48" s="1543" t="s">
        <v>545</v>
      </c>
      <c r="E48" s="1543"/>
      <c r="F48" s="1544">
        <v>119</v>
      </c>
      <c r="G48" s="1544"/>
      <c r="H48" s="1545">
        <v>125</v>
      </c>
      <c r="I48" s="1545"/>
      <c r="J48" s="1545">
        <v>3291</v>
      </c>
      <c r="K48" s="1545"/>
      <c r="L48" s="1545">
        <v>3186</v>
      </c>
      <c r="M48" s="1545"/>
      <c r="N48" s="242"/>
      <c r="O48" s="1347"/>
    </row>
    <row r="49" spans="1:15" s="1346" customFormat="1" ht="10.5" customHeight="1" x14ac:dyDescent="0.2">
      <c r="A49" s="1341"/>
      <c r="B49" s="1342"/>
      <c r="C49" s="193"/>
      <c r="D49" s="1543" t="s">
        <v>546</v>
      </c>
      <c r="E49" s="1543"/>
      <c r="F49" s="1544">
        <v>2323</v>
      </c>
      <c r="G49" s="1544"/>
      <c r="H49" s="1545">
        <v>2433</v>
      </c>
      <c r="I49" s="1545"/>
      <c r="J49" s="1545">
        <v>25702</v>
      </c>
      <c r="K49" s="1545"/>
      <c r="L49" s="1545">
        <v>24180</v>
      </c>
      <c r="M49" s="1545"/>
      <c r="N49" s="242"/>
      <c r="O49" s="1347"/>
    </row>
    <row r="50" spans="1:15" s="1346" customFormat="1" ht="10.5" customHeight="1" x14ac:dyDescent="0.2">
      <c r="A50" s="1341"/>
      <c r="B50" s="1342"/>
      <c r="C50" s="193"/>
      <c r="D50" s="1543" t="s">
        <v>547</v>
      </c>
      <c r="E50" s="1543"/>
      <c r="F50" s="1544">
        <v>1062</v>
      </c>
      <c r="G50" s="1544"/>
      <c r="H50" s="1545">
        <v>1099</v>
      </c>
      <c r="I50" s="1545"/>
      <c r="J50" s="1545">
        <v>10734</v>
      </c>
      <c r="K50" s="1545"/>
      <c r="L50" s="1545">
        <v>9716</v>
      </c>
      <c r="M50" s="1545"/>
      <c r="N50" s="242"/>
      <c r="O50" s="1347"/>
    </row>
    <row r="51" spans="1:15" s="1346" customFormat="1" ht="10.5" customHeight="1" x14ac:dyDescent="0.2">
      <c r="A51" s="1348"/>
      <c r="B51" s="1349"/>
      <c r="C51" s="193"/>
      <c r="D51" s="1543" t="s">
        <v>548</v>
      </c>
      <c r="E51" s="1543"/>
      <c r="F51" s="1544">
        <v>1309</v>
      </c>
      <c r="G51" s="1544"/>
      <c r="H51" s="1545">
        <v>1513</v>
      </c>
      <c r="I51" s="1545"/>
      <c r="J51" s="1545">
        <v>17569</v>
      </c>
      <c r="K51" s="1545"/>
      <c r="L51" s="1545">
        <v>16467</v>
      </c>
      <c r="M51" s="1545"/>
      <c r="N51" s="242"/>
      <c r="O51" s="1347"/>
    </row>
    <row r="52" spans="1:15" s="1346" customFormat="1" ht="11.25" customHeight="1" x14ac:dyDescent="0.2">
      <c r="A52" s="1348"/>
      <c r="B52" s="1349"/>
      <c r="C52" s="1313" t="s">
        <v>549</v>
      </c>
      <c r="D52" s="1350"/>
      <c r="E52" s="1351"/>
      <c r="F52" s="1539">
        <v>193</v>
      </c>
      <c r="G52" s="1539"/>
      <c r="H52" s="1540">
        <v>409</v>
      </c>
      <c r="I52" s="1540"/>
      <c r="J52" s="1540">
        <v>6369</v>
      </c>
      <c r="K52" s="1540"/>
      <c r="L52" s="1540">
        <v>6277</v>
      </c>
      <c r="M52" s="1540"/>
      <c r="N52" s="242"/>
      <c r="O52" s="1347"/>
    </row>
    <row r="53" spans="1:15" s="1346" customFormat="1" ht="11.25" customHeight="1" x14ac:dyDescent="0.2">
      <c r="A53" s="1348"/>
      <c r="B53" s="1349"/>
      <c r="C53" s="1313" t="s">
        <v>362</v>
      </c>
      <c r="D53" s="1352"/>
      <c r="E53" s="1353"/>
      <c r="F53" s="1539">
        <v>637</v>
      </c>
      <c r="G53" s="1539"/>
      <c r="H53" s="1540">
        <v>1146</v>
      </c>
      <c r="I53" s="1540"/>
      <c r="J53" s="1540">
        <v>20728</v>
      </c>
      <c r="K53" s="1540"/>
      <c r="L53" s="1540">
        <v>20348</v>
      </c>
      <c r="M53" s="1540"/>
      <c r="N53" s="242"/>
      <c r="O53" s="1347"/>
    </row>
    <row r="54" spans="1:15" s="1346" customFormat="1" ht="11.25" customHeight="1" x14ac:dyDescent="0.2">
      <c r="A54" s="1348"/>
      <c r="B54" s="1349"/>
      <c r="C54" s="1313" t="s">
        <v>363</v>
      </c>
      <c r="D54" s="1350"/>
      <c r="E54" s="1351"/>
      <c r="F54" s="1539">
        <v>27621</v>
      </c>
      <c r="G54" s="1539"/>
      <c r="H54" s="1540">
        <v>28421</v>
      </c>
      <c r="I54" s="1540"/>
      <c r="J54" s="1540">
        <v>197951</v>
      </c>
      <c r="K54" s="1540"/>
      <c r="L54" s="1540">
        <v>178366</v>
      </c>
      <c r="M54" s="1540"/>
      <c r="N54" s="242"/>
      <c r="O54" s="1347"/>
    </row>
    <row r="55" spans="1:15" s="1346" customFormat="1" ht="11.25" customHeight="1" x14ac:dyDescent="0.2">
      <c r="A55" s="1348"/>
      <c r="B55" s="1349"/>
      <c r="C55" s="1313" t="s">
        <v>364</v>
      </c>
      <c r="D55" s="1350"/>
      <c r="E55" s="1354"/>
      <c r="F55" s="1539">
        <v>74208</v>
      </c>
      <c r="G55" s="1539"/>
      <c r="H55" s="1540">
        <v>94440</v>
      </c>
      <c r="I55" s="1540"/>
      <c r="J55" s="1540">
        <v>513639</v>
      </c>
      <c r="K55" s="1540"/>
      <c r="L55" s="1540">
        <v>463519</v>
      </c>
      <c r="M55" s="1540"/>
      <c r="N55" s="242"/>
      <c r="O55" s="1355"/>
    </row>
    <row r="56" spans="1:15" s="1346" customFormat="1" ht="9.75" customHeight="1" x14ac:dyDescent="0.2">
      <c r="A56" s="1348"/>
      <c r="B56" s="1349"/>
      <c r="C56" s="193"/>
      <c r="D56" s="1543" t="s">
        <v>550</v>
      </c>
      <c r="E56" s="1543"/>
      <c r="F56" s="1544">
        <v>11909</v>
      </c>
      <c r="G56" s="1544"/>
      <c r="H56" s="1545">
        <v>13399</v>
      </c>
      <c r="I56" s="1545"/>
      <c r="J56" s="1545">
        <v>64671</v>
      </c>
      <c r="K56" s="1545"/>
      <c r="L56" s="1545">
        <v>56058</v>
      </c>
      <c r="M56" s="1545"/>
      <c r="N56" s="242"/>
      <c r="O56" s="1347"/>
    </row>
    <row r="57" spans="1:15" s="1346" customFormat="1" ht="9.75" customHeight="1" x14ac:dyDescent="0.2">
      <c r="A57" s="1348"/>
      <c r="B57" s="1349"/>
      <c r="C57" s="193"/>
      <c r="D57" s="1543" t="s">
        <v>551</v>
      </c>
      <c r="E57" s="1543"/>
      <c r="F57" s="1544">
        <v>21192</v>
      </c>
      <c r="G57" s="1544"/>
      <c r="H57" s="1545">
        <v>24881</v>
      </c>
      <c r="I57" s="1545"/>
      <c r="J57" s="1545">
        <v>163239</v>
      </c>
      <c r="K57" s="1545"/>
      <c r="L57" s="1545">
        <v>146933</v>
      </c>
      <c r="M57" s="1545"/>
      <c r="N57" s="242"/>
      <c r="O57" s="1347"/>
    </row>
    <row r="58" spans="1:15" s="1346" customFormat="1" ht="9.75" customHeight="1" x14ac:dyDescent="0.2">
      <c r="A58" s="1348"/>
      <c r="B58" s="1349"/>
      <c r="C58" s="193"/>
      <c r="D58" s="1543" t="s">
        <v>552</v>
      </c>
      <c r="E58" s="1543"/>
      <c r="F58" s="1544">
        <v>41107</v>
      </c>
      <c r="G58" s="1544"/>
      <c r="H58" s="1545">
        <v>56160</v>
      </c>
      <c r="I58" s="1545"/>
      <c r="J58" s="1545">
        <v>285729</v>
      </c>
      <c r="K58" s="1545"/>
      <c r="L58" s="1545">
        <v>260528</v>
      </c>
      <c r="M58" s="1545"/>
      <c r="N58" s="242"/>
      <c r="O58" s="1347"/>
    </row>
    <row r="59" spans="1:15" s="1346" customFormat="1" ht="11.25" customHeight="1" x14ac:dyDescent="0.2">
      <c r="A59" s="1348"/>
      <c r="B59" s="1349"/>
      <c r="C59" s="1313" t="s">
        <v>365</v>
      </c>
      <c r="D59" s="1356"/>
      <c r="E59" s="1351"/>
      <c r="F59" s="1539">
        <v>10632</v>
      </c>
      <c r="G59" s="1539"/>
      <c r="H59" s="1540">
        <v>12572</v>
      </c>
      <c r="I59" s="1540"/>
      <c r="J59" s="1540">
        <v>130835</v>
      </c>
      <c r="K59" s="1540"/>
      <c r="L59" s="1540">
        <v>122986</v>
      </c>
      <c r="M59" s="1540"/>
      <c r="N59" s="242"/>
      <c r="O59" s="1347"/>
    </row>
    <row r="60" spans="1:15" s="1346" customFormat="1" ht="11.25" customHeight="1" x14ac:dyDescent="0.2">
      <c r="A60" s="1348"/>
      <c r="B60" s="1349"/>
      <c r="C60" s="1313" t="s">
        <v>366</v>
      </c>
      <c r="D60" s="1352"/>
      <c r="E60" s="1351"/>
      <c r="F60" s="1539">
        <v>31162</v>
      </c>
      <c r="G60" s="1539"/>
      <c r="H60" s="1540">
        <v>34983</v>
      </c>
      <c r="I60" s="1540"/>
      <c r="J60" s="1540">
        <v>193103</v>
      </c>
      <c r="K60" s="1540"/>
      <c r="L60" s="1540">
        <v>174663</v>
      </c>
      <c r="M60" s="1540"/>
      <c r="N60" s="242"/>
      <c r="O60" s="1347"/>
    </row>
    <row r="61" spans="1:15" s="1346" customFormat="1" ht="11.25" customHeight="1" x14ac:dyDescent="0.2">
      <c r="A61" s="1348"/>
      <c r="B61" s="1349"/>
      <c r="C61" s="1313" t="s">
        <v>553</v>
      </c>
      <c r="D61" s="1352"/>
      <c r="E61" s="1353"/>
      <c r="F61" s="1539">
        <v>4637</v>
      </c>
      <c r="G61" s="1539"/>
      <c r="H61" s="1540">
        <v>5434</v>
      </c>
      <c r="I61" s="1540"/>
      <c r="J61" s="1540">
        <v>71993</v>
      </c>
      <c r="K61" s="1540"/>
      <c r="L61" s="1540">
        <v>67783</v>
      </c>
      <c r="M61" s="1540"/>
      <c r="N61" s="242"/>
      <c r="O61" s="1347"/>
    </row>
    <row r="62" spans="1:15" s="1346" customFormat="1" ht="11.25" customHeight="1" x14ac:dyDescent="0.2">
      <c r="A62" s="1348"/>
      <c r="B62" s="1349"/>
      <c r="C62" s="1313" t="s">
        <v>554</v>
      </c>
      <c r="D62" s="1350"/>
      <c r="E62" s="1351"/>
      <c r="F62" s="1539">
        <v>3675</v>
      </c>
      <c r="G62" s="1539"/>
      <c r="H62" s="1540">
        <v>9931</v>
      </c>
      <c r="I62" s="1540"/>
      <c r="J62" s="1540">
        <v>82983</v>
      </c>
      <c r="K62" s="1540"/>
      <c r="L62" s="1540">
        <v>79315</v>
      </c>
      <c r="M62" s="1540"/>
      <c r="N62" s="242"/>
      <c r="O62" s="1347"/>
    </row>
    <row r="63" spans="1:15" s="1346" customFormat="1" ht="10.5" customHeight="1" x14ac:dyDescent="0.2">
      <c r="A63" s="1348"/>
      <c r="B63" s="1349"/>
      <c r="C63" s="193"/>
      <c r="D63" s="1543" t="s">
        <v>555</v>
      </c>
      <c r="E63" s="1543"/>
      <c r="F63" s="1544">
        <v>927</v>
      </c>
      <c r="G63" s="1544"/>
      <c r="H63" s="1545">
        <v>6323</v>
      </c>
      <c r="I63" s="1545"/>
      <c r="J63" s="1545">
        <v>62428</v>
      </c>
      <c r="K63" s="1545"/>
      <c r="L63" s="1545">
        <v>60773</v>
      </c>
      <c r="M63" s="1545"/>
      <c r="N63" s="242"/>
      <c r="O63" s="1347"/>
    </row>
    <row r="64" spans="1:15" s="1346" customFormat="1" ht="10.5" customHeight="1" x14ac:dyDescent="0.2">
      <c r="A64" s="1348"/>
      <c r="B64" s="1349"/>
      <c r="C64" s="193"/>
      <c r="D64" s="1543" t="s">
        <v>556</v>
      </c>
      <c r="E64" s="1543"/>
      <c r="F64" s="1544">
        <v>171</v>
      </c>
      <c r="G64" s="1544"/>
      <c r="H64" s="1545">
        <v>654</v>
      </c>
      <c r="I64" s="1545"/>
      <c r="J64" s="1545">
        <v>10560</v>
      </c>
      <c r="K64" s="1545"/>
      <c r="L64" s="1545">
        <v>10478</v>
      </c>
      <c r="M64" s="1545"/>
      <c r="N64" s="242"/>
      <c r="O64" s="1347"/>
    </row>
    <row r="65" spans="1:16" s="1346" customFormat="1" ht="10.5" customHeight="1" x14ac:dyDescent="0.2">
      <c r="A65" s="1348"/>
      <c r="B65" s="1349"/>
      <c r="C65" s="193"/>
      <c r="D65" s="1543" t="s">
        <v>557</v>
      </c>
      <c r="E65" s="1543"/>
      <c r="F65" s="1544">
        <v>2577</v>
      </c>
      <c r="G65" s="1544"/>
      <c r="H65" s="1545">
        <v>2954</v>
      </c>
      <c r="I65" s="1545"/>
      <c r="J65" s="1545">
        <v>9995</v>
      </c>
      <c r="K65" s="1545"/>
      <c r="L65" s="1545">
        <v>8064</v>
      </c>
      <c r="M65" s="1545"/>
      <c r="N65" s="242"/>
      <c r="O65" s="1347"/>
    </row>
    <row r="66" spans="1:16" s="1346" customFormat="1" ht="11.25" customHeight="1" x14ac:dyDescent="0.2">
      <c r="A66" s="1348"/>
      <c r="B66" s="1349"/>
      <c r="C66" s="1313" t="s">
        <v>558</v>
      </c>
      <c r="D66" s="1343"/>
      <c r="E66" s="1351"/>
      <c r="F66" s="1539">
        <v>6325</v>
      </c>
      <c r="G66" s="1539"/>
      <c r="H66" s="1540">
        <v>6647</v>
      </c>
      <c r="I66" s="1540"/>
      <c r="J66" s="1540">
        <v>19960</v>
      </c>
      <c r="K66" s="1540"/>
      <c r="L66" s="1540">
        <v>16356</v>
      </c>
      <c r="M66" s="1540"/>
      <c r="N66" s="1357"/>
      <c r="O66" s="1347"/>
    </row>
    <row r="67" spans="1:16" s="1346" customFormat="1" ht="11.25" customHeight="1" x14ac:dyDescent="0.2">
      <c r="A67" s="1348"/>
      <c r="B67" s="1349"/>
      <c r="C67" s="1313" t="s">
        <v>559</v>
      </c>
      <c r="D67" s="1343"/>
      <c r="E67" s="1351"/>
      <c r="F67" s="1539">
        <v>21426</v>
      </c>
      <c r="G67" s="1539"/>
      <c r="H67" s="1540">
        <v>22569</v>
      </c>
      <c r="I67" s="1540"/>
      <c r="J67" s="1540">
        <v>120671</v>
      </c>
      <c r="K67" s="1540"/>
      <c r="L67" s="1540">
        <v>105085</v>
      </c>
      <c r="M67" s="1540"/>
      <c r="N67" s="1358"/>
      <c r="O67" s="1347"/>
    </row>
    <row r="68" spans="1:16" s="1346" customFormat="1" ht="11.25" customHeight="1" x14ac:dyDescent="0.2">
      <c r="A68" s="1348"/>
      <c r="B68" s="1349"/>
      <c r="C68" s="1313" t="s">
        <v>560</v>
      </c>
      <c r="D68" s="1343"/>
      <c r="E68" s="1353"/>
      <c r="F68" s="1539">
        <v>7438</v>
      </c>
      <c r="G68" s="1539"/>
      <c r="H68" s="1540">
        <v>8861</v>
      </c>
      <c r="I68" s="1540"/>
      <c r="J68" s="1540">
        <v>243964</v>
      </c>
      <c r="K68" s="1540"/>
      <c r="L68" s="1540">
        <v>238916</v>
      </c>
      <c r="M68" s="1540"/>
      <c r="N68" s="242"/>
      <c r="O68" s="1347"/>
    </row>
    <row r="69" spans="1:16" s="1346" customFormat="1" ht="11.25" customHeight="1" x14ac:dyDescent="0.2">
      <c r="A69" s="1348"/>
      <c r="B69" s="1349"/>
      <c r="C69" s="1313" t="s">
        <v>561</v>
      </c>
      <c r="D69" s="1343"/>
      <c r="E69" s="1351"/>
      <c r="F69" s="1539">
        <v>599</v>
      </c>
      <c r="G69" s="1539"/>
      <c r="H69" s="1540">
        <v>686</v>
      </c>
      <c r="I69" s="1540"/>
      <c r="J69" s="1540">
        <v>10823</v>
      </c>
      <c r="K69" s="1540"/>
      <c r="L69" s="1540">
        <v>10787</v>
      </c>
      <c r="M69" s="1540"/>
      <c r="N69" s="242"/>
      <c r="O69" s="1347"/>
    </row>
    <row r="70" spans="1:16" s="1363" customFormat="1" ht="11.25" customHeight="1" x14ac:dyDescent="0.2">
      <c r="A70" s="521"/>
      <c r="B70" s="1359"/>
      <c r="C70" s="1360" t="s">
        <v>369</v>
      </c>
      <c r="D70" s="1361"/>
      <c r="E70" s="1362"/>
      <c r="F70" s="1539">
        <v>3802</v>
      </c>
      <c r="G70" s="1539"/>
      <c r="H70" s="1540">
        <v>4573</v>
      </c>
      <c r="I70" s="1540"/>
      <c r="J70" s="1540">
        <v>53776</v>
      </c>
      <c r="K70" s="1540"/>
      <c r="L70" s="1540">
        <v>50957</v>
      </c>
      <c r="M70" s="1540"/>
      <c r="N70" s="242"/>
      <c r="O70" s="1347"/>
    </row>
    <row r="71" spans="1:16" ht="11.25" customHeight="1" x14ac:dyDescent="0.2">
      <c r="A71" s="1184"/>
      <c r="B71" s="1256"/>
      <c r="C71" s="1360" t="s">
        <v>562</v>
      </c>
      <c r="D71" s="1361"/>
      <c r="E71" s="1364"/>
      <c r="F71" s="1539">
        <v>14787</v>
      </c>
      <c r="G71" s="1539"/>
      <c r="H71" s="1540">
        <v>18418</v>
      </c>
      <c r="I71" s="1540"/>
      <c r="J71" s="1540">
        <v>229330</v>
      </c>
      <c r="K71" s="1540"/>
      <c r="L71" s="1540">
        <v>221126</v>
      </c>
      <c r="M71" s="1540"/>
      <c r="N71" s="242"/>
      <c r="O71" s="1347"/>
    </row>
    <row r="72" spans="1:16" ht="11.25" customHeight="1" x14ac:dyDescent="0.2">
      <c r="A72" s="1184"/>
      <c r="B72" s="1184"/>
      <c r="C72" s="1360" t="s">
        <v>563</v>
      </c>
      <c r="D72" s="1361"/>
      <c r="E72" s="1184"/>
      <c r="F72" s="1539">
        <v>3087</v>
      </c>
      <c r="G72" s="1539"/>
      <c r="H72" s="1540">
        <v>3448</v>
      </c>
      <c r="I72" s="1540"/>
      <c r="J72" s="1540">
        <v>20524</v>
      </c>
      <c r="K72" s="1540"/>
      <c r="L72" s="1540">
        <v>18760</v>
      </c>
      <c r="M72" s="1540"/>
      <c r="N72" s="242"/>
      <c r="O72" s="1347"/>
    </row>
    <row r="73" spans="1:16" ht="11.25" customHeight="1" x14ac:dyDescent="0.2">
      <c r="A73" s="1184"/>
      <c r="B73" s="1184"/>
      <c r="C73" s="1360" t="s">
        <v>564</v>
      </c>
      <c r="D73" s="1361"/>
      <c r="E73" s="1184"/>
      <c r="F73" s="1539">
        <v>13415</v>
      </c>
      <c r="G73" s="1539"/>
      <c r="H73" s="1540">
        <v>15515</v>
      </c>
      <c r="I73" s="1540"/>
      <c r="J73" s="1540">
        <v>67966</v>
      </c>
      <c r="K73" s="1540"/>
      <c r="L73" s="1540">
        <v>62532</v>
      </c>
      <c r="M73" s="1540"/>
      <c r="N73" s="242"/>
      <c r="O73" s="1347"/>
    </row>
    <row r="74" spans="1:16" ht="11.25" customHeight="1" x14ac:dyDescent="0.2">
      <c r="A74" s="1184"/>
      <c r="B74" s="1184"/>
      <c r="C74" s="1360" t="s">
        <v>565</v>
      </c>
      <c r="D74" s="1361"/>
      <c r="E74" s="1184"/>
      <c r="F74" s="1539">
        <v>15</v>
      </c>
      <c r="G74" s="1539"/>
      <c r="H74" s="1540">
        <v>16</v>
      </c>
      <c r="I74" s="1540"/>
      <c r="J74" s="1540">
        <v>93</v>
      </c>
      <c r="K74" s="1540"/>
      <c r="L74" s="1540">
        <v>91</v>
      </c>
      <c r="M74" s="1540"/>
      <c r="N74" s="242"/>
      <c r="O74" s="1347"/>
    </row>
    <row r="75" spans="1:16" s="1200" customFormat="1" ht="9.75" customHeight="1" x14ac:dyDescent="0.2">
      <c r="A75" s="1198"/>
      <c r="B75" s="1199"/>
      <c r="C75" s="1255" t="s">
        <v>494</v>
      </c>
      <c r="D75" s="1202"/>
      <c r="E75" s="1202"/>
      <c r="F75" s="1203"/>
      <c r="G75" s="1203"/>
      <c r="H75" s="1203"/>
      <c r="I75" s="1203"/>
      <c r="J75" s="178"/>
      <c r="K75" s="1204"/>
      <c r="L75" s="178"/>
      <c r="M75" s="1201"/>
      <c r="N75" s="242"/>
      <c r="O75" s="1347"/>
      <c r="P75" s="1186"/>
    </row>
    <row r="76" spans="1:16" ht="9.75" customHeight="1" x14ac:dyDescent="0.2">
      <c r="A76" s="1184"/>
      <c r="B76" s="1184"/>
      <c r="C76" s="1365" t="s">
        <v>566</v>
      </c>
      <c r="D76" s="1202"/>
      <c r="E76" s="1366"/>
      <c r="F76" s="1367"/>
      <c r="G76" s="1368"/>
      <c r="H76" s="1203"/>
      <c r="I76" s="1203"/>
      <c r="J76" s="1203"/>
      <c r="K76" s="1203"/>
      <c r="L76" s="1541"/>
      <c r="M76" s="1541"/>
      <c r="N76" s="1369"/>
      <c r="O76" s="1347"/>
    </row>
    <row r="77" spans="1:16" ht="9.75" customHeight="1" x14ac:dyDescent="0.2">
      <c r="A77" s="1184"/>
      <c r="B77" s="1184"/>
      <c r="C77" s="1370" t="s">
        <v>567</v>
      </c>
      <c r="D77" s="1202"/>
      <c r="E77" s="1366"/>
      <c r="F77" s="1367"/>
      <c r="G77" s="1368"/>
      <c r="H77" s="1203"/>
      <c r="I77" s="1203"/>
      <c r="J77" s="1203"/>
      <c r="K77" s="1203"/>
      <c r="L77" s="1332"/>
      <c r="M77" s="1332"/>
      <c r="N77" s="1369"/>
      <c r="O77" s="1184"/>
    </row>
    <row r="78" spans="1:16" ht="13.5" customHeight="1" x14ac:dyDescent="0.2">
      <c r="A78" s="1184"/>
      <c r="B78" s="1184"/>
      <c r="D78" s="1202"/>
      <c r="E78" s="1366"/>
      <c r="F78" s="1367"/>
      <c r="G78" s="1368"/>
      <c r="H78" s="1203"/>
      <c r="I78" s="1203"/>
      <c r="J78" s="1203"/>
      <c r="K78" s="1203"/>
      <c r="L78" s="1542">
        <v>42495</v>
      </c>
      <c r="M78" s="1542"/>
      <c r="N78" s="411">
        <v>13</v>
      </c>
      <c r="O78" s="1184"/>
    </row>
  </sheetData>
  <mergeCells count="242">
    <mergeCell ref="B1:E1"/>
    <mergeCell ref="C22:E22"/>
    <mergeCell ref="F22:G22"/>
    <mergeCell ref="H22:I22"/>
    <mergeCell ref="J22:K22"/>
    <mergeCell ref="L22:M22"/>
    <mergeCell ref="F26:G26"/>
    <mergeCell ref="H26:I26"/>
    <mergeCell ref="J26:K26"/>
    <mergeCell ref="L26:M26"/>
    <mergeCell ref="F27:G27"/>
    <mergeCell ref="H27:I27"/>
    <mergeCell ref="J27:K27"/>
    <mergeCell ref="L27:M27"/>
    <mergeCell ref="F24:G24"/>
    <mergeCell ref="H24:I24"/>
    <mergeCell ref="J24:K24"/>
    <mergeCell ref="L24:M24"/>
    <mergeCell ref="F25:G25"/>
    <mergeCell ref="H25:I25"/>
    <mergeCell ref="J25:K25"/>
    <mergeCell ref="L25:M25"/>
    <mergeCell ref="D28:E28"/>
    <mergeCell ref="F28:G28"/>
    <mergeCell ref="H28:I28"/>
    <mergeCell ref="J28:K28"/>
    <mergeCell ref="L28:M28"/>
    <mergeCell ref="D29:E29"/>
    <mergeCell ref="F29:G29"/>
    <mergeCell ref="H29:I29"/>
    <mergeCell ref="J29:K29"/>
    <mergeCell ref="L29:M29"/>
    <mergeCell ref="D30:E30"/>
    <mergeCell ref="F30:G30"/>
    <mergeCell ref="H30:I30"/>
    <mergeCell ref="J30:K30"/>
    <mergeCell ref="L30:M30"/>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D35:E35"/>
    <mergeCell ref="F35:G35"/>
    <mergeCell ref="H35:I35"/>
    <mergeCell ref="J35:K35"/>
    <mergeCell ref="L35:M35"/>
    <mergeCell ref="D36:E36"/>
    <mergeCell ref="F36:G36"/>
    <mergeCell ref="H36:I36"/>
    <mergeCell ref="J36:K36"/>
    <mergeCell ref="L36:M36"/>
    <mergeCell ref="D37:E37"/>
    <mergeCell ref="F37:G37"/>
    <mergeCell ref="H37:I37"/>
    <mergeCell ref="J37:K37"/>
    <mergeCell ref="L37:M37"/>
    <mergeCell ref="D38:E38"/>
    <mergeCell ref="F38:G38"/>
    <mergeCell ref="H38:I38"/>
    <mergeCell ref="J38:K38"/>
    <mergeCell ref="L38:M38"/>
    <mergeCell ref="D39:E39"/>
    <mergeCell ref="F39:G39"/>
    <mergeCell ref="H39:I39"/>
    <mergeCell ref="J39:K39"/>
    <mergeCell ref="L39:M39"/>
    <mergeCell ref="D40:E40"/>
    <mergeCell ref="F40:G40"/>
    <mergeCell ref="H40:I40"/>
    <mergeCell ref="J40:K40"/>
    <mergeCell ref="L40:M40"/>
    <mergeCell ref="D41:E41"/>
    <mergeCell ref="F41:G41"/>
    <mergeCell ref="H41:I41"/>
    <mergeCell ref="J41:K41"/>
    <mergeCell ref="L41:M41"/>
    <mergeCell ref="D42:E42"/>
    <mergeCell ref="F42:G42"/>
    <mergeCell ref="H42:I42"/>
    <mergeCell ref="J42:K42"/>
    <mergeCell ref="L42:M42"/>
    <mergeCell ref="D43:E43"/>
    <mergeCell ref="F43:G43"/>
    <mergeCell ref="H43:I43"/>
    <mergeCell ref="J43:K43"/>
    <mergeCell ref="L43:M43"/>
    <mergeCell ref="D44:E44"/>
    <mergeCell ref="F44:G44"/>
    <mergeCell ref="H44:I44"/>
    <mergeCell ref="J44:K44"/>
    <mergeCell ref="L44:M44"/>
    <mergeCell ref="D45:E45"/>
    <mergeCell ref="F45:G45"/>
    <mergeCell ref="H45:I45"/>
    <mergeCell ref="J45:K45"/>
    <mergeCell ref="L45:M45"/>
    <mergeCell ref="D46:E46"/>
    <mergeCell ref="F46:G46"/>
    <mergeCell ref="H46:I46"/>
    <mergeCell ref="J46:K46"/>
    <mergeCell ref="L46:M46"/>
    <mergeCell ref="D47:E47"/>
    <mergeCell ref="F47:G47"/>
    <mergeCell ref="H47:I47"/>
    <mergeCell ref="J47:K47"/>
    <mergeCell ref="L47:M47"/>
    <mergeCell ref="D48:E48"/>
    <mergeCell ref="F48:G48"/>
    <mergeCell ref="H48:I48"/>
    <mergeCell ref="J48:K48"/>
    <mergeCell ref="L48:M48"/>
    <mergeCell ref="D49:E49"/>
    <mergeCell ref="F49:G49"/>
    <mergeCell ref="H49:I49"/>
    <mergeCell ref="J49:K49"/>
    <mergeCell ref="L49:M49"/>
    <mergeCell ref="D50:E50"/>
    <mergeCell ref="F50:G50"/>
    <mergeCell ref="H50:I50"/>
    <mergeCell ref="J50:K50"/>
    <mergeCell ref="L50:M50"/>
    <mergeCell ref="D51:E51"/>
    <mergeCell ref="F51:G51"/>
    <mergeCell ref="H51:I51"/>
    <mergeCell ref="J51:K51"/>
    <mergeCell ref="L51:M51"/>
    <mergeCell ref="F54:G54"/>
    <mergeCell ref="H54:I54"/>
    <mergeCell ref="J54:K54"/>
    <mergeCell ref="L54:M54"/>
    <mergeCell ref="F55:G55"/>
    <mergeCell ref="H55:I55"/>
    <mergeCell ref="J55:K55"/>
    <mergeCell ref="L55:M55"/>
    <mergeCell ref="F52:G52"/>
    <mergeCell ref="H52:I52"/>
    <mergeCell ref="J52:K52"/>
    <mergeCell ref="L52:M52"/>
    <mergeCell ref="F53:G53"/>
    <mergeCell ref="H53:I53"/>
    <mergeCell ref="J53:K53"/>
    <mergeCell ref="L53:M53"/>
    <mergeCell ref="D56:E56"/>
    <mergeCell ref="F56:G56"/>
    <mergeCell ref="H56:I56"/>
    <mergeCell ref="J56:K56"/>
    <mergeCell ref="L56:M56"/>
    <mergeCell ref="D57:E57"/>
    <mergeCell ref="F57:G57"/>
    <mergeCell ref="H57:I57"/>
    <mergeCell ref="J57:K57"/>
    <mergeCell ref="L57:M57"/>
    <mergeCell ref="F60:G60"/>
    <mergeCell ref="H60:I60"/>
    <mergeCell ref="J60:K60"/>
    <mergeCell ref="L60:M60"/>
    <mergeCell ref="F61:G61"/>
    <mergeCell ref="H61:I61"/>
    <mergeCell ref="J61:K61"/>
    <mergeCell ref="L61:M61"/>
    <mergeCell ref="D58:E58"/>
    <mergeCell ref="F58:G58"/>
    <mergeCell ref="H58:I58"/>
    <mergeCell ref="J58:K58"/>
    <mergeCell ref="L58:M58"/>
    <mergeCell ref="F59:G59"/>
    <mergeCell ref="H59:I59"/>
    <mergeCell ref="J59:K59"/>
    <mergeCell ref="L59:M59"/>
    <mergeCell ref="F62:G62"/>
    <mergeCell ref="H62:I62"/>
    <mergeCell ref="J62:K62"/>
    <mergeCell ref="L62:M62"/>
    <mergeCell ref="D63:E63"/>
    <mergeCell ref="F63:G63"/>
    <mergeCell ref="H63:I63"/>
    <mergeCell ref="J63:K63"/>
    <mergeCell ref="L63:M63"/>
    <mergeCell ref="F66:G66"/>
    <mergeCell ref="H66:I66"/>
    <mergeCell ref="J66:K66"/>
    <mergeCell ref="L66:M66"/>
    <mergeCell ref="F67:G67"/>
    <mergeCell ref="H67:I67"/>
    <mergeCell ref="J67:K67"/>
    <mergeCell ref="L67:M67"/>
    <mergeCell ref="D64:E64"/>
    <mergeCell ref="F64:G64"/>
    <mergeCell ref="H64:I64"/>
    <mergeCell ref="J64:K64"/>
    <mergeCell ref="L64:M64"/>
    <mergeCell ref="D65:E65"/>
    <mergeCell ref="F65:G65"/>
    <mergeCell ref="H65:I65"/>
    <mergeCell ref="J65:K65"/>
    <mergeCell ref="L65:M65"/>
    <mergeCell ref="F70:G70"/>
    <mergeCell ref="H70:I70"/>
    <mergeCell ref="J70:K70"/>
    <mergeCell ref="L70:M70"/>
    <mergeCell ref="F71:G71"/>
    <mergeCell ref="H71:I71"/>
    <mergeCell ref="J71:K71"/>
    <mergeCell ref="L71:M71"/>
    <mergeCell ref="F68:G68"/>
    <mergeCell ref="H68:I68"/>
    <mergeCell ref="J68:K68"/>
    <mergeCell ref="L68:M68"/>
    <mergeCell ref="F69:G69"/>
    <mergeCell ref="H69:I69"/>
    <mergeCell ref="J69:K69"/>
    <mergeCell ref="L69:M69"/>
    <mergeCell ref="F74:G74"/>
    <mergeCell ref="H74:I74"/>
    <mergeCell ref="J74:K74"/>
    <mergeCell ref="L74:M74"/>
    <mergeCell ref="L76:M76"/>
    <mergeCell ref="L78:M78"/>
    <mergeCell ref="F72:G72"/>
    <mergeCell ref="H72:I72"/>
    <mergeCell ref="J72:K72"/>
    <mergeCell ref="L72:M72"/>
    <mergeCell ref="F73:G73"/>
    <mergeCell ref="H73:I73"/>
    <mergeCell ref="J73:K73"/>
    <mergeCell ref="L73:M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7"/>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3"/>
      <c r="C1" s="243"/>
      <c r="D1" s="243"/>
      <c r="E1" s="232"/>
      <c r="F1" s="232"/>
      <c r="G1" s="232"/>
      <c r="H1" s="232"/>
      <c r="I1" s="232"/>
      <c r="J1" s="232"/>
      <c r="K1" s="232"/>
      <c r="L1" s="1552" t="s">
        <v>325</v>
      </c>
      <c r="M1" s="1552"/>
      <c r="N1" s="1552"/>
      <c r="O1" s="1552"/>
      <c r="P1" s="135"/>
    </row>
    <row r="2" spans="1:16" ht="6" customHeight="1" x14ac:dyDescent="0.2">
      <c r="A2" s="135"/>
      <c r="B2" s="244"/>
      <c r="C2" s="408"/>
      <c r="D2" s="408"/>
      <c r="E2" s="231"/>
      <c r="F2" s="231"/>
      <c r="G2" s="231"/>
      <c r="H2" s="231"/>
      <c r="I2" s="231"/>
      <c r="J2" s="231"/>
      <c r="K2" s="231"/>
      <c r="L2" s="231"/>
      <c r="M2" s="231"/>
      <c r="N2" s="137"/>
      <c r="O2" s="137"/>
      <c r="P2" s="135"/>
    </row>
    <row r="3" spans="1:16" ht="13.5" customHeight="1" thickBot="1" x14ac:dyDescent="0.25">
      <c r="A3" s="135"/>
      <c r="B3" s="245"/>
      <c r="C3" s="138"/>
      <c r="D3" s="138"/>
      <c r="E3" s="138"/>
      <c r="F3" s="137"/>
      <c r="G3" s="137"/>
      <c r="H3" s="137"/>
      <c r="I3" s="137"/>
      <c r="J3" s="137"/>
      <c r="K3" s="137"/>
      <c r="L3" s="583"/>
      <c r="M3" s="583"/>
      <c r="N3" s="583" t="s">
        <v>70</v>
      </c>
      <c r="O3" s="583"/>
      <c r="P3" s="583"/>
    </row>
    <row r="4" spans="1:16" ht="15" customHeight="1" thickBot="1" x14ac:dyDescent="0.25">
      <c r="A4" s="135"/>
      <c r="B4" s="245"/>
      <c r="C4" s="260" t="s">
        <v>301</v>
      </c>
      <c r="D4" s="263"/>
      <c r="E4" s="263"/>
      <c r="F4" s="263"/>
      <c r="G4" s="263"/>
      <c r="H4" s="263"/>
      <c r="I4" s="263"/>
      <c r="J4" s="263"/>
      <c r="K4" s="263"/>
      <c r="L4" s="263"/>
      <c r="M4" s="263"/>
      <c r="N4" s="264"/>
      <c r="O4" s="583"/>
      <c r="P4" s="583"/>
    </row>
    <row r="5" spans="1:16" ht="7.5" customHeight="1" x14ac:dyDescent="0.2">
      <c r="A5" s="135"/>
      <c r="B5" s="245"/>
      <c r="C5" s="1553" t="s">
        <v>85</v>
      </c>
      <c r="D5" s="1553"/>
      <c r="E5" s="137"/>
      <c r="F5" s="11"/>
      <c r="G5" s="137"/>
      <c r="H5" s="137"/>
      <c r="I5" s="137"/>
      <c r="J5" s="137"/>
      <c r="K5" s="137"/>
      <c r="L5" s="583"/>
      <c r="M5" s="583"/>
      <c r="N5" s="583"/>
      <c r="O5" s="583"/>
      <c r="P5" s="583"/>
    </row>
    <row r="6" spans="1:16" ht="13.5" customHeight="1" x14ac:dyDescent="0.2">
      <c r="A6" s="135"/>
      <c r="B6" s="245"/>
      <c r="C6" s="1554"/>
      <c r="D6" s="1554"/>
      <c r="E6" s="81">
        <v>1999</v>
      </c>
      <c r="F6" s="81"/>
      <c r="G6" s="137"/>
      <c r="H6" s="82">
        <v>2010</v>
      </c>
      <c r="I6" s="82">
        <v>2011</v>
      </c>
      <c r="J6" s="82">
        <v>2012</v>
      </c>
      <c r="K6" s="82">
        <v>2013</v>
      </c>
      <c r="L6" s="82">
        <v>2014</v>
      </c>
      <c r="M6" s="82">
        <v>2015</v>
      </c>
      <c r="N6" s="82">
        <v>2016</v>
      </c>
      <c r="O6" s="583"/>
      <c r="P6" s="583"/>
    </row>
    <row r="7" spans="1:16" ht="2.25" customHeight="1" x14ac:dyDescent="0.2">
      <c r="A7" s="135"/>
      <c r="B7" s="245"/>
      <c r="C7" s="83"/>
      <c r="D7" s="83"/>
      <c r="E7" s="11"/>
      <c r="F7" s="11"/>
      <c r="G7" s="137"/>
      <c r="H7" s="11"/>
      <c r="I7" s="11"/>
      <c r="J7" s="11"/>
      <c r="K7" s="11"/>
      <c r="L7" s="11"/>
      <c r="M7" s="11"/>
      <c r="N7" s="11"/>
      <c r="O7" s="583"/>
      <c r="P7" s="583"/>
    </row>
    <row r="8" spans="1:16" ht="30" customHeight="1" x14ac:dyDescent="0.2">
      <c r="A8" s="135"/>
      <c r="B8" s="245"/>
      <c r="C8" s="1555" t="s">
        <v>300</v>
      </c>
      <c r="D8" s="1555"/>
      <c r="E8" s="1555"/>
      <c r="F8" s="1555"/>
      <c r="G8" s="230"/>
      <c r="H8" s="1151">
        <v>475</v>
      </c>
      <c r="I8" s="1151">
        <v>485</v>
      </c>
      <c r="J8" s="1151">
        <v>485</v>
      </c>
      <c r="K8" s="1151">
        <v>485</v>
      </c>
      <c r="L8" s="1151">
        <v>505</v>
      </c>
      <c r="M8" s="1305">
        <v>505</v>
      </c>
      <c r="N8" s="1305">
        <v>530</v>
      </c>
      <c r="O8" s="204"/>
      <c r="P8" s="204"/>
    </row>
    <row r="9" spans="1:16" ht="31.5" customHeight="1" x14ac:dyDescent="0.2">
      <c r="A9" s="135"/>
      <c r="B9" s="247"/>
      <c r="C9" s="203" t="s">
        <v>287</v>
      </c>
      <c r="D9" s="203"/>
      <c r="E9" s="200"/>
      <c r="F9" s="200"/>
      <c r="G9" s="202"/>
      <c r="H9" s="201" t="s">
        <v>452</v>
      </c>
      <c r="I9" s="201" t="s">
        <v>286</v>
      </c>
      <c r="J9" s="577" t="s">
        <v>342</v>
      </c>
      <c r="K9" s="577" t="s">
        <v>342</v>
      </c>
      <c r="L9" s="201" t="s">
        <v>413</v>
      </c>
      <c r="M9" s="577" t="s">
        <v>342</v>
      </c>
      <c r="N9" s="201" t="s">
        <v>453</v>
      </c>
      <c r="O9" s="201"/>
      <c r="P9" s="201"/>
    </row>
    <row r="10" spans="1:16" s="141" customFormat="1" ht="18" customHeight="1" x14ac:dyDescent="0.2">
      <c r="A10" s="139"/>
      <c r="B10" s="246"/>
      <c r="C10" s="142" t="s">
        <v>285</v>
      </c>
      <c r="D10" s="142"/>
      <c r="E10" s="200"/>
      <c r="F10" s="200"/>
      <c r="G10" s="140"/>
      <c r="H10" s="200" t="s">
        <v>284</v>
      </c>
      <c r="I10" s="200" t="s">
        <v>283</v>
      </c>
      <c r="J10" s="577" t="s">
        <v>342</v>
      </c>
      <c r="K10" s="577" t="s">
        <v>342</v>
      </c>
      <c r="L10" s="577" t="s">
        <v>414</v>
      </c>
      <c r="M10" s="577" t="s">
        <v>342</v>
      </c>
      <c r="N10" s="577" t="s">
        <v>451</v>
      </c>
      <c r="O10" s="200"/>
      <c r="P10" s="200"/>
    </row>
    <row r="11" spans="1:16" ht="20.25" customHeight="1" thickBot="1" x14ac:dyDescent="0.25">
      <c r="A11" s="135"/>
      <c r="B11" s="245"/>
      <c r="C11" s="585" t="s">
        <v>343</v>
      </c>
      <c r="D11" s="584"/>
      <c r="E11" s="137"/>
      <c r="F11" s="137"/>
      <c r="G11" s="137"/>
      <c r="H11" s="137"/>
      <c r="I11" s="137"/>
      <c r="J11" s="137"/>
      <c r="K11" s="137"/>
      <c r="L11" s="137"/>
      <c r="M11" s="137"/>
      <c r="N11" s="583"/>
      <c r="O11" s="137"/>
      <c r="P11" s="135"/>
    </row>
    <row r="12" spans="1:16" s="141" customFormat="1" ht="13.5" customHeight="1" thickBot="1" x14ac:dyDescent="0.25">
      <c r="A12" s="139"/>
      <c r="B12" s="246"/>
      <c r="C12" s="260" t="s">
        <v>282</v>
      </c>
      <c r="D12" s="261"/>
      <c r="E12" s="261"/>
      <c r="F12" s="261"/>
      <c r="G12" s="261"/>
      <c r="H12" s="261"/>
      <c r="I12" s="261"/>
      <c r="J12" s="261"/>
      <c r="K12" s="261"/>
      <c r="L12" s="261"/>
      <c r="M12" s="261"/>
      <c r="N12" s="262"/>
      <c r="O12" s="137"/>
      <c r="P12" s="135"/>
    </row>
    <row r="13" spans="1:16" ht="7.5" customHeight="1" x14ac:dyDescent="0.2">
      <c r="A13" s="135"/>
      <c r="B13" s="245"/>
      <c r="C13" s="1556" t="s">
        <v>279</v>
      </c>
      <c r="D13" s="1556"/>
      <c r="E13" s="143"/>
      <c r="F13" s="143"/>
      <c r="G13" s="84"/>
      <c r="H13" s="144"/>
      <c r="I13" s="144"/>
      <c r="J13" s="144"/>
      <c r="K13" s="144"/>
      <c r="L13" s="144"/>
      <c r="M13" s="144"/>
      <c r="N13" s="144"/>
      <c r="O13" s="137"/>
      <c r="P13" s="135"/>
    </row>
    <row r="14" spans="1:16" ht="13.5" customHeight="1" x14ac:dyDescent="0.2">
      <c r="A14" s="135"/>
      <c r="B14" s="245"/>
      <c r="C14" s="1557"/>
      <c r="D14" s="1557"/>
      <c r="E14" s="143"/>
      <c r="F14" s="143"/>
      <c r="G14" s="84"/>
      <c r="H14" s="1558">
        <v>2012</v>
      </c>
      <c r="I14" s="1558"/>
      <c r="J14" s="1558">
        <v>2013</v>
      </c>
      <c r="K14" s="1558"/>
      <c r="L14" s="1558">
        <v>2014</v>
      </c>
      <c r="M14" s="1558"/>
      <c r="N14" s="1152">
        <v>2015</v>
      </c>
      <c r="O14" s="137"/>
      <c r="P14" s="135"/>
    </row>
    <row r="15" spans="1:16" ht="12.75" customHeight="1" x14ac:dyDescent="0.2">
      <c r="A15" s="135"/>
      <c r="B15" s="245"/>
      <c r="C15" s="143"/>
      <c r="D15" s="143"/>
      <c r="E15" s="143"/>
      <c r="F15" s="143"/>
      <c r="G15" s="84"/>
      <c r="H15" s="737" t="s">
        <v>87</v>
      </c>
      <c r="I15" s="490" t="s">
        <v>86</v>
      </c>
      <c r="J15" s="737" t="s">
        <v>87</v>
      </c>
      <c r="K15" s="490" t="s">
        <v>86</v>
      </c>
      <c r="L15" s="1006" t="s">
        <v>87</v>
      </c>
      <c r="M15" s="738" t="s">
        <v>86</v>
      </c>
      <c r="N15" s="738" t="s">
        <v>87</v>
      </c>
      <c r="O15" s="137"/>
      <c r="P15" s="135"/>
    </row>
    <row r="16" spans="1:16" ht="4.5" customHeight="1" x14ac:dyDescent="0.2">
      <c r="A16" s="135"/>
      <c r="B16" s="245"/>
      <c r="C16" s="143"/>
      <c r="D16" s="143"/>
      <c r="E16" s="143"/>
      <c r="F16" s="143"/>
      <c r="G16" s="84"/>
      <c r="H16" s="412"/>
      <c r="I16" s="412"/>
      <c r="J16" s="412"/>
      <c r="K16" s="412"/>
      <c r="L16" s="1028"/>
      <c r="M16" s="412"/>
      <c r="N16" s="412"/>
      <c r="O16" s="144"/>
      <c r="P16" s="135"/>
    </row>
    <row r="17" spans="1:16" ht="15" customHeight="1" x14ac:dyDescent="0.2">
      <c r="A17" s="135"/>
      <c r="B17" s="245"/>
      <c r="C17" s="224" t="s">
        <v>299</v>
      </c>
      <c r="D17" s="257"/>
      <c r="E17" s="252"/>
      <c r="F17" s="252"/>
      <c r="G17" s="259"/>
      <c r="H17" s="579">
        <v>950.38</v>
      </c>
      <c r="I17" s="579">
        <v>962.38</v>
      </c>
      <c r="J17" s="579">
        <v>962.96</v>
      </c>
      <c r="K17" s="579">
        <v>958.81</v>
      </c>
      <c r="L17" s="1032">
        <v>945.78</v>
      </c>
      <c r="M17" s="579">
        <v>946.97</v>
      </c>
      <c r="N17" s="579">
        <v>950.9</v>
      </c>
      <c r="O17" s="144"/>
      <c r="P17" s="135"/>
    </row>
    <row r="18" spans="1:16" ht="13.5" customHeight="1" x14ac:dyDescent="0.2">
      <c r="A18" s="135"/>
      <c r="B18" s="245"/>
      <c r="C18" s="589" t="s">
        <v>72</v>
      </c>
      <c r="D18" s="145"/>
      <c r="E18" s="143"/>
      <c r="F18" s="143"/>
      <c r="G18" s="84"/>
      <c r="H18" s="580">
        <v>1033.26</v>
      </c>
      <c r="I18" s="580">
        <v>1043.17</v>
      </c>
      <c r="J18" s="580">
        <v>1043.8499999999999</v>
      </c>
      <c r="K18" s="580">
        <v>1037.9100000000001</v>
      </c>
      <c r="L18" s="1033">
        <v>1032.19</v>
      </c>
      <c r="M18" s="580">
        <v>1033.18</v>
      </c>
      <c r="N18" s="580">
        <v>1035.1600000000001</v>
      </c>
      <c r="O18" s="144"/>
      <c r="P18" s="135"/>
    </row>
    <row r="19" spans="1:16" ht="13.5" customHeight="1" x14ac:dyDescent="0.2">
      <c r="A19" s="135"/>
      <c r="B19" s="245"/>
      <c r="C19" s="589" t="s">
        <v>71</v>
      </c>
      <c r="D19" s="145"/>
      <c r="E19" s="143"/>
      <c r="F19" s="143"/>
      <c r="G19" s="84"/>
      <c r="H19" s="580">
        <v>839.63</v>
      </c>
      <c r="I19" s="580">
        <v>856.25</v>
      </c>
      <c r="J19" s="580">
        <v>857.33</v>
      </c>
      <c r="K19" s="580">
        <v>853.8</v>
      </c>
      <c r="L19" s="1033">
        <v>840.78</v>
      </c>
      <c r="M19" s="580">
        <v>842.98</v>
      </c>
      <c r="N19" s="580">
        <v>849.53</v>
      </c>
      <c r="O19" s="144"/>
      <c r="P19" s="135"/>
    </row>
    <row r="20" spans="1:16" ht="6.75" customHeight="1" x14ac:dyDescent="0.2">
      <c r="A20" s="135"/>
      <c r="B20" s="245"/>
      <c r="C20" s="176"/>
      <c r="D20" s="145"/>
      <c r="E20" s="143"/>
      <c r="F20" s="143"/>
      <c r="G20" s="84"/>
      <c r="H20" s="590"/>
      <c r="I20" s="590"/>
      <c r="J20" s="590"/>
      <c r="K20" s="590"/>
      <c r="L20" s="1034"/>
      <c r="M20" s="590"/>
      <c r="N20" s="590"/>
      <c r="O20" s="144"/>
      <c r="P20" s="135"/>
    </row>
    <row r="21" spans="1:16" ht="15" customHeight="1" x14ac:dyDescent="0.2">
      <c r="A21" s="135"/>
      <c r="B21" s="245"/>
      <c r="C21" s="224" t="s">
        <v>298</v>
      </c>
      <c r="D21" s="257"/>
      <c r="E21" s="252"/>
      <c r="F21" s="252"/>
      <c r="G21" s="256"/>
      <c r="H21" s="579">
        <v>1114.97</v>
      </c>
      <c r="I21" s="579">
        <v>1123.5</v>
      </c>
      <c r="J21" s="579">
        <v>1124.83</v>
      </c>
      <c r="K21" s="579">
        <v>1125.5899999999999</v>
      </c>
      <c r="L21" s="1038">
        <v>1120.4000000000001</v>
      </c>
      <c r="M21" s="579">
        <v>1124.49</v>
      </c>
      <c r="N21" s="579">
        <v>1140.3699999999999</v>
      </c>
      <c r="O21" s="144"/>
      <c r="P21" s="135"/>
    </row>
    <row r="22" spans="1:16" s="147" customFormat="1" ht="13.5" customHeight="1" x14ac:dyDescent="0.2">
      <c r="A22" s="146"/>
      <c r="B22" s="248"/>
      <c r="C22" s="589" t="s">
        <v>72</v>
      </c>
      <c r="D22" s="145"/>
      <c r="E22" s="143"/>
      <c r="F22" s="143"/>
      <c r="G22" s="84"/>
      <c r="H22" s="580">
        <v>1226.07</v>
      </c>
      <c r="I22" s="580">
        <v>1231.47</v>
      </c>
      <c r="J22" s="580">
        <v>1232.1199999999999</v>
      </c>
      <c r="K22" s="580">
        <v>1233.47</v>
      </c>
      <c r="L22" s="1029">
        <v>1241.71</v>
      </c>
      <c r="M22" s="580">
        <v>1246.24</v>
      </c>
      <c r="N22" s="580">
        <v>1262.17</v>
      </c>
      <c r="O22" s="143"/>
      <c r="P22" s="146"/>
    </row>
    <row r="23" spans="1:16" s="147" customFormat="1" ht="13.5" customHeight="1" x14ac:dyDescent="0.2">
      <c r="A23" s="146"/>
      <c r="B23" s="248"/>
      <c r="C23" s="589" t="s">
        <v>71</v>
      </c>
      <c r="D23" s="145"/>
      <c r="E23" s="143"/>
      <c r="F23" s="143"/>
      <c r="G23" s="84"/>
      <c r="H23" s="580">
        <v>966.48</v>
      </c>
      <c r="I23" s="580">
        <v>981.64</v>
      </c>
      <c r="J23" s="580">
        <v>984.61</v>
      </c>
      <c r="K23" s="580">
        <v>982.36</v>
      </c>
      <c r="L23" s="1033">
        <v>972.99</v>
      </c>
      <c r="M23" s="580">
        <v>977.62</v>
      </c>
      <c r="N23" s="580">
        <v>993.84</v>
      </c>
      <c r="O23" s="143"/>
      <c r="P23" s="146"/>
    </row>
    <row r="24" spans="1:16" ht="15" customHeight="1" x14ac:dyDescent="0.2">
      <c r="A24" s="135"/>
      <c r="B24" s="245"/>
      <c r="C24" s="1395" t="s">
        <v>617</v>
      </c>
      <c r="E24" s="143"/>
      <c r="F24" s="143"/>
      <c r="G24" s="84"/>
      <c r="H24" s="1394">
        <f>+H23/H22</f>
        <v>0.78827473145905214</v>
      </c>
      <c r="I24" s="1394">
        <f t="shared" ref="I24:L24" si="0">+I23/I22</f>
        <v>0.79712863488351315</v>
      </c>
      <c r="J24" s="1394">
        <f t="shared" si="0"/>
        <v>0.79911859234490157</v>
      </c>
      <c r="K24" s="1394">
        <f t="shared" si="0"/>
        <v>0.79641985617809918</v>
      </c>
      <c r="L24" s="1396">
        <f t="shared" si="0"/>
        <v>0.78358876066070171</v>
      </c>
      <c r="M24" s="1394">
        <f>+M23/M22</f>
        <v>0.78445564257285916</v>
      </c>
      <c r="N24" s="1393">
        <f>+N23/N22</f>
        <v>0.78740581696601886</v>
      </c>
      <c r="O24" s="144"/>
      <c r="P24" s="135"/>
    </row>
    <row r="25" spans="1:16" ht="21.75" customHeight="1" x14ac:dyDescent="0.2">
      <c r="A25" s="135"/>
      <c r="B25" s="245"/>
      <c r="C25" s="224" t="s">
        <v>297</v>
      </c>
      <c r="D25" s="257"/>
      <c r="E25" s="252"/>
      <c r="F25" s="252"/>
      <c r="G25" s="258"/>
      <c r="H25" s="581">
        <f t="shared" ref="H25:M25" si="1">H17/H21*100</f>
        <v>85.238167843080987</v>
      </c>
      <c r="I25" s="581">
        <f t="shared" si="1"/>
        <v>85.659101023586999</v>
      </c>
      <c r="J25" s="581">
        <f t="shared" si="1"/>
        <v>85.609380973124843</v>
      </c>
      <c r="K25" s="581">
        <f t="shared" si="1"/>
        <v>85.182881866398958</v>
      </c>
      <c r="L25" s="1035">
        <f t="shared" si="1"/>
        <v>84.41449482327738</v>
      </c>
      <c r="M25" s="581">
        <f t="shared" si="1"/>
        <v>84.21328780158116</v>
      </c>
      <c r="N25" s="581">
        <f t="shared" ref="N25" si="2">N17/N21*100</f>
        <v>83.385217078667452</v>
      </c>
      <c r="O25" s="144"/>
      <c r="P25" s="135"/>
    </row>
    <row r="26" spans="1:16" ht="13.5" customHeight="1" x14ac:dyDescent="0.2">
      <c r="A26" s="135"/>
      <c r="B26" s="245"/>
      <c r="C26" s="589" t="s">
        <v>72</v>
      </c>
      <c r="D26" s="145"/>
      <c r="E26" s="143"/>
      <c r="F26" s="143"/>
      <c r="G26" s="199"/>
      <c r="H26" s="800">
        <f t="shared" ref="H26:K26" si="3">H18/H22*100</f>
        <v>84.274144216888118</v>
      </c>
      <c r="I26" s="800">
        <f t="shared" si="3"/>
        <v>84.709331124590932</v>
      </c>
      <c r="J26" s="800">
        <f t="shared" si="3"/>
        <v>84.719832483848975</v>
      </c>
      <c r="K26" s="800">
        <f t="shared" si="3"/>
        <v>84.145540629281626</v>
      </c>
      <c r="L26" s="1036">
        <f>L18/L22*100</f>
        <v>83.126494914271447</v>
      </c>
      <c r="M26" s="800">
        <f>M18/M22*100</f>
        <v>82.903774553858014</v>
      </c>
      <c r="N26" s="800">
        <f>N18/N22*100</f>
        <v>82.014308690588436</v>
      </c>
      <c r="O26" s="144"/>
      <c r="P26" s="135"/>
    </row>
    <row r="27" spans="1:16" ht="13.5" customHeight="1" x14ac:dyDescent="0.2">
      <c r="A27" s="135"/>
      <c r="B27" s="245"/>
      <c r="C27" s="589" t="s">
        <v>71</v>
      </c>
      <c r="D27" s="145"/>
      <c r="E27" s="143"/>
      <c r="F27" s="143"/>
      <c r="G27" s="199"/>
      <c r="H27" s="800">
        <f t="shared" ref="H27:L27" si="4">H19/H23*100</f>
        <v>86.875051734127979</v>
      </c>
      <c r="I27" s="800">
        <f t="shared" si="4"/>
        <v>87.226478138625168</v>
      </c>
      <c r="J27" s="800">
        <f t="shared" si="4"/>
        <v>87.073054305765737</v>
      </c>
      <c r="K27" s="800">
        <f t="shared" si="4"/>
        <v>86.913147929475954</v>
      </c>
      <c r="L27" s="1036">
        <f t="shared" si="4"/>
        <v>86.411987790213658</v>
      </c>
      <c r="M27" s="800">
        <f>M19/M23*100</f>
        <v>86.227777664123067</v>
      </c>
      <c r="N27" s="800">
        <f>N19/N23*100</f>
        <v>85.479554052966265</v>
      </c>
      <c r="O27" s="144"/>
      <c r="P27" s="135"/>
    </row>
    <row r="28" spans="1:16" ht="6.75" customHeight="1" x14ac:dyDescent="0.2">
      <c r="A28" s="135"/>
      <c r="B28" s="245"/>
      <c r="C28" s="176"/>
      <c r="D28" s="145"/>
      <c r="E28" s="143"/>
      <c r="F28" s="143"/>
      <c r="G28" s="198"/>
      <c r="H28" s="582"/>
      <c r="I28" s="582"/>
      <c r="J28" s="582"/>
      <c r="K28" s="582"/>
      <c r="L28" s="1037"/>
      <c r="M28" s="582"/>
      <c r="N28" s="582"/>
      <c r="O28" s="144"/>
      <c r="P28" s="135"/>
    </row>
    <row r="29" spans="1:16" ht="23.25" customHeight="1" x14ac:dyDescent="0.2">
      <c r="A29" s="135"/>
      <c r="B29" s="245"/>
      <c r="C29" s="1559" t="s">
        <v>296</v>
      </c>
      <c r="D29" s="1559"/>
      <c r="E29" s="1559"/>
      <c r="F29" s="1559"/>
      <c r="G29" s="256"/>
      <c r="H29" s="579">
        <v>12.7</v>
      </c>
      <c r="I29" s="579">
        <v>12.9</v>
      </c>
      <c r="J29" s="579">
        <v>11.7</v>
      </c>
      <c r="K29" s="579">
        <v>12</v>
      </c>
      <c r="L29" s="1032">
        <v>13.2</v>
      </c>
      <c r="M29" s="579">
        <v>19.600000000000001</v>
      </c>
      <c r="N29" s="579">
        <v>21.4</v>
      </c>
      <c r="O29" s="144"/>
      <c r="P29" s="135"/>
    </row>
    <row r="30" spans="1:16" ht="13.5" customHeight="1" x14ac:dyDescent="0.2">
      <c r="A30" s="146"/>
      <c r="B30" s="248"/>
      <c r="C30" s="589" t="s">
        <v>281</v>
      </c>
      <c r="D30" s="145"/>
      <c r="E30" s="143"/>
      <c r="F30" s="143"/>
      <c r="G30" s="84"/>
      <c r="H30" s="580">
        <v>10</v>
      </c>
      <c r="I30" s="580">
        <v>10.1</v>
      </c>
      <c r="J30" s="580">
        <v>9.1999999999999993</v>
      </c>
      <c r="K30" s="580">
        <v>8.6999999999999993</v>
      </c>
      <c r="L30" s="1029">
        <v>8.1</v>
      </c>
      <c r="M30" s="580">
        <v>15.1</v>
      </c>
      <c r="N30" s="580">
        <v>16.899999999999999</v>
      </c>
      <c r="P30" s="135"/>
    </row>
    <row r="31" spans="1:16" ht="13.5" customHeight="1" x14ac:dyDescent="0.2">
      <c r="A31" s="135"/>
      <c r="B31" s="245"/>
      <c r="C31" s="589" t="s">
        <v>280</v>
      </c>
      <c r="D31" s="145"/>
      <c r="E31" s="143"/>
      <c r="F31" s="143"/>
      <c r="G31" s="84"/>
      <c r="H31" s="580">
        <v>16.399999999999999</v>
      </c>
      <c r="I31" s="580">
        <v>16.600000000000001</v>
      </c>
      <c r="J31" s="580">
        <v>15.1</v>
      </c>
      <c r="K31" s="580">
        <v>16.5</v>
      </c>
      <c r="L31" s="1029">
        <v>19.3</v>
      </c>
      <c r="M31" s="580">
        <v>25</v>
      </c>
      <c r="N31" s="580">
        <v>26.9</v>
      </c>
      <c r="O31" s="144"/>
      <c r="P31" s="135"/>
    </row>
    <row r="32" spans="1:16" ht="20.25" customHeight="1" thickBot="1" x14ac:dyDescent="0.25">
      <c r="A32" s="135"/>
      <c r="B32" s="245"/>
      <c r="C32" s="176"/>
      <c r="D32" s="145"/>
      <c r="E32" s="143"/>
      <c r="F32" s="143"/>
      <c r="G32" s="1569"/>
      <c r="H32" s="1569"/>
      <c r="I32" s="1569"/>
      <c r="J32" s="1569"/>
      <c r="K32" s="1569"/>
      <c r="L32" s="1569"/>
      <c r="M32" s="1570"/>
      <c r="N32" s="1570"/>
      <c r="O32" s="144"/>
      <c r="P32" s="135"/>
    </row>
    <row r="33" spans="1:16" ht="30.75" customHeight="1" thickBot="1" x14ac:dyDescent="0.25">
      <c r="A33" s="135"/>
      <c r="B33" s="245"/>
      <c r="C33" s="1561" t="s">
        <v>295</v>
      </c>
      <c r="D33" s="1562"/>
      <c r="E33" s="1562"/>
      <c r="F33" s="1562"/>
      <c r="G33" s="1562"/>
      <c r="H33" s="1562"/>
      <c r="I33" s="1562"/>
      <c r="J33" s="1562"/>
      <c r="K33" s="1562"/>
      <c r="L33" s="1562"/>
      <c r="M33" s="1562"/>
      <c r="N33" s="1563"/>
      <c r="O33" s="192"/>
      <c r="P33" s="135"/>
    </row>
    <row r="34" spans="1:16" ht="7.5" customHeight="1" x14ac:dyDescent="0.2">
      <c r="A34" s="135"/>
      <c r="B34" s="245"/>
      <c r="C34" s="1564" t="s">
        <v>279</v>
      </c>
      <c r="D34" s="1564"/>
      <c r="E34" s="195"/>
      <c r="F34" s="194"/>
      <c r="G34" s="148"/>
      <c r="H34" s="149"/>
      <c r="I34" s="149"/>
      <c r="J34" s="149"/>
      <c r="K34" s="149"/>
      <c r="L34" s="149"/>
      <c r="M34" s="149"/>
      <c r="N34" s="149"/>
      <c r="O34" s="192"/>
      <c r="P34" s="135"/>
    </row>
    <row r="35" spans="1:16" ht="36" customHeight="1" x14ac:dyDescent="0.2">
      <c r="A35" s="135"/>
      <c r="B35" s="245"/>
      <c r="C35" s="1565"/>
      <c r="D35" s="1565"/>
      <c r="E35" s="197"/>
      <c r="F35" s="197"/>
      <c r="G35" s="197"/>
      <c r="H35" s="197"/>
      <c r="I35" s="1566" t="s">
        <v>278</v>
      </c>
      <c r="J35" s="1567"/>
      <c r="K35" s="1568" t="s">
        <v>277</v>
      </c>
      <c r="L35" s="1567"/>
      <c r="M35" s="1568" t="s">
        <v>276</v>
      </c>
      <c r="N35" s="1566"/>
      <c r="O35" s="192"/>
      <c r="P35" s="135"/>
    </row>
    <row r="36" spans="1:16" s="141" customFormat="1" ht="25.5" customHeight="1" x14ac:dyDescent="0.2">
      <c r="A36" s="139"/>
      <c r="B36" s="246"/>
      <c r="C36" s="197"/>
      <c r="D36" s="197"/>
      <c r="E36" s="197"/>
      <c r="F36" s="197"/>
      <c r="G36" s="197"/>
      <c r="H36" s="197"/>
      <c r="I36" s="1005" t="s">
        <v>421</v>
      </c>
      <c r="J36" s="1005" t="s">
        <v>454</v>
      </c>
      <c r="K36" s="1005" t="s">
        <v>421</v>
      </c>
      <c r="L36" s="1005" t="s">
        <v>454</v>
      </c>
      <c r="M36" s="1005" t="s">
        <v>421</v>
      </c>
      <c r="N36" s="1005" t="s">
        <v>454</v>
      </c>
      <c r="O36" s="196"/>
      <c r="P36" s="139"/>
    </row>
    <row r="37" spans="1:16" ht="15" customHeight="1" x14ac:dyDescent="0.2">
      <c r="A37" s="135"/>
      <c r="B37" s="245"/>
      <c r="C37" s="224" t="s">
        <v>68</v>
      </c>
      <c r="D37" s="251"/>
      <c r="E37" s="252"/>
      <c r="F37" s="253"/>
      <c r="G37" s="254"/>
      <c r="H37" s="255"/>
      <c r="I37" s="1030">
        <v>946.97</v>
      </c>
      <c r="J37" s="1030">
        <v>950.9</v>
      </c>
      <c r="K37" s="1030">
        <v>1124.49</v>
      </c>
      <c r="L37" s="1030">
        <v>1140.3699999999999</v>
      </c>
      <c r="M37" s="1030">
        <v>19.5789648200032</v>
      </c>
      <c r="N37" s="1030">
        <v>21.4</v>
      </c>
      <c r="O37" s="192"/>
      <c r="P37" s="135"/>
    </row>
    <row r="38" spans="1:16" ht="13.5" customHeight="1" x14ac:dyDescent="0.2">
      <c r="A38" s="135"/>
      <c r="B38" s="245"/>
      <c r="C38" s="99" t="s">
        <v>275</v>
      </c>
      <c r="D38" s="207"/>
      <c r="E38" s="207"/>
      <c r="F38" s="207"/>
      <c r="G38" s="207"/>
      <c r="H38" s="207"/>
      <c r="I38" s="1065">
        <v>955.85</v>
      </c>
      <c r="J38" s="1154">
        <v>948.1</v>
      </c>
      <c r="K38" s="580">
        <v>1217.81</v>
      </c>
      <c r="L38" s="580">
        <v>1221.01</v>
      </c>
      <c r="M38" s="1031">
        <v>9.0855127750069968</v>
      </c>
      <c r="N38" s="1031">
        <v>10.5</v>
      </c>
      <c r="O38" s="1026"/>
      <c r="P38" s="921"/>
    </row>
    <row r="39" spans="1:16" ht="13.5" customHeight="1" x14ac:dyDescent="0.2">
      <c r="A39" s="135"/>
      <c r="B39" s="245"/>
      <c r="C39" s="99" t="s">
        <v>274</v>
      </c>
      <c r="D39" s="207"/>
      <c r="E39" s="207"/>
      <c r="F39" s="207"/>
      <c r="G39" s="207"/>
      <c r="H39" s="207"/>
      <c r="I39" s="1065">
        <v>876.68</v>
      </c>
      <c r="J39" s="1154">
        <v>875.1</v>
      </c>
      <c r="K39" s="580">
        <v>1021.63</v>
      </c>
      <c r="L39" s="580">
        <v>1054.42</v>
      </c>
      <c r="M39" s="1031">
        <v>24.847789950019443</v>
      </c>
      <c r="N39" s="1031">
        <v>27.2</v>
      </c>
      <c r="O39" s="1026"/>
      <c r="P39" s="921"/>
    </row>
    <row r="40" spans="1:16" ht="13.5" customHeight="1" x14ac:dyDescent="0.2">
      <c r="A40" s="135"/>
      <c r="B40" s="245"/>
      <c r="C40" s="99" t="s">
        <v>273</v>
      </c>
      <c r="D40" s="193"/>
      <c r="E40" s="193"/>
      <c r="F40" s="193"/>
      <c r="G40" s="193"/>
      <c r="H40" s="193"/>
      <c r="I40" s="1065">
        <v>2053.4</v>
      </c>
      <c r="J40" s="1154">
        <v>2117.8000000000002</v>
      </c>
      <c r="K40" s="578">
        <v>3024.89</v>
      </c>
      <c r="L40" s="578">
        <v>3291.76</v>
      </c>
      <c r="M40" s="1031">
        <v>7.5824165209747982E-2</v>
      </c>
      <c r="N40" s="1031">
        <v>0.2</v>
      </c>
      <c r="O40" s="1026"/>
      <c r="P40" s="921"/>
    </row>
    <row r="41" spans="1:16" ht="13.5" customHeight="1" x14ac:dyDescent="0.2">
      <c r="A41" s="135"/>
      <c r="B41" s="245"/>
      <c r="C41" s="99" t="s">
        <v>272</v>
      </c>
      <c r="D41" s="193"/>
      <c r="E41" s="193"/>
      <c r="F41" s="193"/>
      <c r="G41" s="193"/>
      <c r="H41" s="193"/>
      <c r="I41" s="1065">
        <v>937.81</v>
      </c>
      <c r="J41" s="1154">
        <v>931.1</v>
      </c>
      <c r="K41" s="580">
        <v>1154.57</v>
      </c>
      <c r="L41" s="580">
        <v>1149.9100000000001</v>
      </c>
      <c r="M41" s="1031">
        <v>15.403971765786356</v>
      </c>
      <c r="N41" s="1031">
        <v>18.5</v>
      </c>
      <c r="O41" s="1026"/>
      <c r="P41" s="921"/>
    </row>
    <row r="42" spans="1:16" ht="13.5" customHeight="1" x14ac:dyDescent="0.2">
      <c r="A42" s="135"/>
      <c r="B42" s="245"/>
      <c r="C42" s="99" t="s">
        <v>271</v>
      </c>
      <c r="D42" s="193"/>
      <c r="E42" s="193"/>
      <c r="F42" s="193"/>
      <c r="G42" s="193"/>
      <c r="H42" s="193"/>
      <c r="I42" s="1065">
        <v>858.61</v>
      </c>
      <c r="J42" s="1154">
        <v>873.6</v>
      </c>
      <c r="K42" s="578">
        <v>985.44</v>
      </c>
      <c r="L42" s="578">
        <v>986.46</v>
      </c>
      <c r="M42" s="1031">
        <v>20.763835880429255</v>
      </c>
      <c r="N42" s="1031">
        <v>24.9</v>
      </c>
      <c r="O42" s="1026"/>
      <c r="P42" s="921"/>
    </row>
    <row r="43" spans="1:16" ht="13.5" customHeight="1" x14ac:dyDescent="0.2">
      <c r="A43" s="135"/>
      <c r="B43" s="245"/>
      <c r="C43" s="99" t="s">
        <v>339</v>
      </c>
      <c r="D43" s="193"/>
      <c r="E43" s="193"/>
      <c r="F43" s="193"/>
      <c r="G43" s="193"/>
      <c r="H43" s="193"/>
      <c r="I43" s="1065">
        <v>914.69</v>
      </c>
      <c r="J43" s="1154">
        <v>924.5</v>
      </c>
      <c r="K43" s="580">
        <v>1071.97</v>
      </c>
      <c r="L43" s="580">
        <v>1080.27</v>
      </c>
      <c r="M43" s="1031">
        <v>20.14774342812338</v>
      </c>
      <c r="N43" s="1031">
        <v>22.5</v>
      </c>
      <c r="O43" s="1026"/>
      <c r="P43" s="921"/>
    </row>
    <row r="44" spans="1:16" ht="13.5" customHeight="1" x14ac:dyDescent="0.2">
      <c r="A44" s="135"/>
      <c r="B44" s="245"/>
      <c r="C44" s="99" t="s">
        <v>270</v>
      </c>
      <c r="D44" s="99"/>
      <c r="E44" s="99"/>
      <c r="F44" s="99"/>
      <c r="G44" s="99"/>
      <c r="H44" s="99"/>
      <c r="I44" s="1065">
        <v>1069.6199999999999</v>
      </c>
      <c r="J44" s="1154">
        <v>1091</v>
      </c>
      <c r="K44" s="578">
        <v>1445.78</v>
      </c>
      <c r="L44" s="578">
        <v>1197.43</v>
      </c>
      <c r="M44" s="1031">
        <v>6.3246315920570826</v>
      </c>
      <c r="N44" s="1031">
        <v>9.3000000000000007</v>
      </c>
      <c r="O44" s="1026"/>
      <c r="P44" s="921"/>
    </row>
    <row r="45" spans="1:16" ht="13.5" customHeight="1" x14ac:dyDescent="0.2">
      <c r="A45" s="135"/>
      <c r="B45" s="245"/>
      <c r="C45" s="99" t="s">
        <v>269</v>
      </c>
      <c r="D45" s="193"/>
      <c r="E45" s="193"/>
      <c r="F45" s="193"/>
      <c r="G45" s="193"/>
      <c r="H45" s="193"/>
      <c r="I45" s="1065">
        <v>693.32</v>
      </c>
      <c r="J45" s="1154">
        <v>692.2</v>
      </c>
      <c r="K45" s="580">
        <v>751.2</v>
      </c>
      <c r="L45" s="580">
        <v>751.73</v>
      </c>
      <c r="M45" s="1031">
        <v>25.624516331806667</v>
      </c>
      <c r="N45" s="1031">
        <v>29.9</v>
      </c>
      <c r="O45" s="1026"/>
      <c r="P45" s="921"/>
    </row>
    <row r="46" spans="1:16" ht="13.5" customHeight="1" x14ac:dyDescent="0.2">
      <c r="A46" s="135"/>
      <c r="B46" s="245"/>
      <c r="C46" s="99" t="s">
        <v>268</v>
      </c>
      <c r="D46" s="193"/>
      <c r="E46" s="193"/>
      <c r="F46" s="193"/>
      <c r="G46" s="193"/>
      <c r="H46" s="193"/>
      <c r="I46" s="1065">
        <v>1554.91</v>
      </c>
      <c r="J46" s="1154">
        <v>1539.9</v>
      </c>
      <c r="K46" s="578">
        <v>1840.56</v>
      </c>
      <c r="L46" s="578">
        <v>1822.39</v>
      </c>
      <c r="M46" s="1031">
        <v>4.5660387047790412</v>
      </c>
      <c r="N46" s="1031">
        <v>5</v>
      </c>
      <c r="O46" s="1026"/>
      <c r="P46" s="921"/>
    </row>
    <row r="47" spans="1:16" ht="13.5" customHeight="1" x14ac:dyDescent="0.2">
      <c r="A47" s="135"/>
      <c r="B47" s="245"/>
      <c r="C47" s="99" t="s">
        <v>267</v>
      </c>
      <c r="D47" s="193"/>
      <c r="E47" s="193"/>
      <c r="F47" s="193"/>
      <c r="G47" s="193"/>
      <c r="H47" s="193"/>
      <c r="I47" s="1065">
        <v>1591.01</v>
      </c>
      <c r="J47" s="1154">
        <v>1578.1</v>
      </c>
      <c r="K47" s="580">
        <v>2306.6799999999998</v>
      </c>
      <c r="L47" s="580">
        <v>2272.71</v>
      </c>
      <c r="M47" s="1031">
        <v>1.7153395428598834</v>
      </c>
      <c r="N47" s="1031">
        <v>1.4</v>
      </c>
      <c r="O47" s="1026"/>
      <c r="P47" s="921"/>
    </row>
    <row r="48" spans="1:16" ht="13.5" customHeight="1" x14ac:dyDescent="0.2">
      <c r="A48" s="135"/>
      <c r="B48" s="245"/>
      <c r="C48" s="99" t="s">
        <v>266</v>
      </c>
      <c r="D48" s="193"/>
      <c r="E48" s="193"/>
      <c r="F48" s="193"/>
      <c r="G48" s="193"/>
      <c r="H48" s="193"/>
      <c r="I48" s="1065">
        <v>1007.92</v>
      </c>
      <c r="J48" s="1154">
        <v>1040</v>
      </c>
      <c r="K48" s="578">
        <v>1130.75</v>
      </c>
      <c r="L48" s="578">
        <v>1146.82</v>
      </c>
      <c r="M48" s="1031">
        <v>20.576550262558236</v>
      </c>
      <c r="N48" s="1031">
        <v>23.6</v>
      </c>
      <c r="O48" s="1026"/>
      <c r="P48" s="921"/>
    </row>
    <row r="49" spans="1:16" ht="13.5" customHeight="1" x14ac:dyDescent="0.2">
      <c r="A49" s="135"/>
      <c r="B49" s="245"/>
      <c r="C49" s="99" t="s">
        <v>265</v>
      </c>
      <c r="D49" s="193"/>
      <c r="E49" s="193"/>
      <c r="F49" s="193"/>
      <c r="G49" s="193"/>
      <c r="H49" s="193"/>
      <c r="I49" s="1065">
        <v>1260.93</v>
      </c>
      <c r="J49" s="1154">
        <v>1285.3</v>
      </c>
      <c r="K49" s="580">
        <v>1438.37</v>
      </c>
      <c r="L49" s="580">
        <v>1511.38</v>
      </c>
      <c r="M49" s="1031">
        <v>7.9548568550493952</v>
      </c>
      <c r="N49" s="1031">
        <v>7.4</v>
      </c>
      <c r="O49" s="1026"/>
      <c r="P49" s="921"/>
    </row>
    <row r="50" spans="1:16" ht="13.5" customHeight="1" x14ac:dyDescent="0.2">
      <c r="A50" s="135"/>
      <c r="B50" s="245"/>
      <c r="C50" s="99" t="s">
        <v>264</v>
      </c>
      <c r="D50" s="193"/>
      <c r="E50" s="193"/>
      <c r="F50" s="193"/>
      <c r="G50" s="193"/>
      <c r="H50" s="193"/>
      <c r="I50" s="1065">
        <v>742.9</v>
      </c>
      <c r="J50" s="1154">
        <v>760.2</v>
      </c>
      <c r="K50" s="578">
        <v>870.2</v>
      </c>
      <c r="L50" s="578">
        <v>904.37</v>
      </c>
      <c r="M50" s="1031">
        <v>24.31074875651732</v>
      </c>
      <c r="N50" s="1031">
        <v>24.5</v>
      </c>
      <c r="O50" s="1026"/>
      <c r="P50" s="921"/>
    </row>
    <row r="51" spans="1:16" ht="13.5" customHeight="1" x14ac:dyDescent="0.2">
      <c r="A51" s="135"/>
      <c r="B51" s="245"/>
      <c r="C51" s="99" t="s">
        <v>263</v>
      </c>
      <c r="D51" s="193"/>
      <c r="E51" s="193"/>
      <c r="F51" s="193"/>
      <c r="G51" s="193"/>
      <c r="H51" s="193"/>
      <c r="I51" s="1065">
        <v>1208.56</v>
      </c>
      <c r="J51" s="1154">
        <v>1195.5</v>
      </c>
      <c r="K51" s="578">
        <v>1311.23</v>
      </c>
      <c r="L51" s="578">
        <v>1293.33</v>
      </c>
      <c r="M51" s="1031">
        <v>8.3124847542989748</v>
      </c>
      <c r="N51" s="1031">
        <v>10.199999999999999</v>
      </c>
      <c r="O51" s="1026"/>
      <c r="P51" s="921"/>
    </row>
    <row r="52" spans="1:16" ht="13.5" customHeight="1" x14ac:dyDescent="0.2">
      <c r="A52" s="135"/>
      <c r="B52" s="245"/>
      <c r="C52" s="99" t="s">
        <v>262</v>
      </c>
      <c r="D52" s="193"/>
      <c r="E52" s="193"/>
      <c r="F52" s="193"/>
      <c r="G52" s="193"/>
      <c r="H52" s="193"/>
      <c r="I52" s="1065">
        <v>757.57</v>
      </c>
      <c r="J52" s="1154">
        <v>760.7</v>
      </c>
      <c r="K52" s="578">
        <v>843.11</v>
      </c>
      <c r="L52" s="578">
        <v>854.02</v>
      </c>
      <c r="M52" s="1031">
        <v>21.41499319770061</v>
      </c>
      <c r="N52" s="1031">
        <v>22.3</v>
      </c>
      <c r="O52" s="1026"/>
      <c r="P52" s="921"/>
    </row>
    <row r="53" spans="1:16" ht="13.5" customHeight="1" x14ac:dyDescent="0.2">
      <c r="A53" s="135"/>
      <c r="B53" s="245"/>
      <c r="C53" s="99" t="s">
        <v>261</v>
      </c>
      <c r="D53" s="193"/>
      <c r="E53" s="193"/>
      <c r="F53" s="193"/>
      <c r="G53" s="193"/>
      <c r="H53" s="193"/>
      <c r="I53" s="1065">
        <v>1366.27</v>
      </c>
      <c r="J53" s="1154">
        <v>1265.0999999999999</v>
      </c>
      <c r="K53" s="578">
        <v>1550.44</v>
      </c>
      <c r="L53" s="578">
        <v>1447.25</v>
      </c>
      <c r="M53" s="1031">
        <v>16.661361921343627</v>
      </c>
      <c r="N53" s="1031">
        <v>20.2</v>
      </c>
      <c r="O53" s="1026"/>
      <c r="P53" s="921"/>
    </row>
    <row r="54" spans="1:16" ht="13.5" customHeight="1" x14ac:dyDescent="0.2">
      <c r="A54" s="135"/>
      <c r="B54" s="245"/>
      <c r="C54" s="99" t="s">
        <v>111</v>
      </c>
      <c r="D54" s="193"/>
      <c r="E54" s="193"/>
      <c r="F54" s="193"/>
      <c r="G54" s="193"/>
      <c r="H54" s="193"/>
      <c r="I54" s="1065">
        <v>935.87</v>
      </c>
      <c r="J54" s="1154">
        <v>933</v>
      </c>
      <c r="K54" s="578">
        <v>1052.08</v>
      </c>
      <c r="L54" s="578">
        <v>1045.72</v>
      </c>
      <c r="M54" s="1031">
        <v>29.373786819783671</v>
      </c>
      <c r="N54" s="1031">
        <v>29</v>
      </c>
      <c r="O54" s="1026"/>
      <c r="P54" s="921"/>
    </row>
    <row r="55" spans="1:16" ht="13.5" customHeight="1" x14ac:dyDescent="0.2">
      <c r="A55" s="135"/>
      <c r="B55" s="245"/>
      <c r="C55" s="191" t="s">
        <v>446</v>
      </c>
      <c r="D55" s="137"/>
      <c r="E55" s="138"/>
      <c r="F55" s="189"/>
      <c r="G55" s="189"/>
      <c r="I55" s="250" t="s">
        <v>430</v>
      </c>
      <c r="J55" s="143"/>
      <c r="K55" s="151"/>
      <c r="L55" s="189"/>
      <c r="M55" s="189"/>
      <c r="N55" s="189"/>
      <c r="O55" s="144"/>
      <c r="P55" s="135"/>
    </row>
    <row r="56" spans="1:16" ht="13.5" customHeight="1" x14ac:dyDescent="0.2">
      <c r="A56" s="135"/>
      <c r="B56" s="245"/>
      <c r="C56" s="190" t="s">
        <v>390</v>
      </c>
      <c r="D56" s="137"/>
      <c r="E56" s="138"/>
      <c r="F56" s="189"/>
      <c r="G56" s="189"/>
      <c r="H56" s="150"/>
      <c r="I56" s="135"/>
      <c r="J56" s="143"/>
      <c r="K56" s="151"/>
      <c r="L56" s="189"/>
      <c r="M56" s="189"/>
      <c r="N56" s="189"/>
      <c r="O56" s="144"/>
      <c r="P56" s="135"/>
    </row>
    <row r="57" spans="1:16" ht="13.5" customHeight="1" x14ac:dyDescent="0.2">
      <c r="A57" s="135"/>
      <c r="B57" s="249">
        <v>14</v>
      </c>
      <c r="C57" s="1560">
        <v>42495</v>
      </c>
      <c r="D57" s="1560"/>
      <c r="E57" s="137"/>
      <c r="F57" s="137"/>
      <c r="G57" s="137"/>
      <c r="H57" s="137"/>
      <c r="I57" s="137"/>
      <c r="J57" s="137"/>
      <c r="K57" s="137"/>
      <c r="L57" s="137"/>
      <c r="M57" s="137"/>
      <c r="N57" s="137"/>
      <c r="P57" s="135"/>
    </row>
  </sheetData>
  <mergeCells count="18">
    <mergeCell ref="C29:F29"/>
    <mergeCell ref="C57:D57"/>
    <mergeCell ref="C33:N33"/>
    <mergeCell ref="C34:D35"/>
    <mergeCell ref="I35:J35"/>
    <mergeCell ref="K35:L35"/>
    <mergeCell ref="M35:N35"/>
    <mergeCell ref="G32:H32"/>
    <mergeCell ref="I32:J32"/>
    <mergeCell ref="K32:L32"/>
    <mergeCell ref="M32:N32"/>
    <mergeCell ref="L1:O1"/>
    <mergeCell ref="C5:D6"/>
    <mergeCell ref="C8:F8"/>
    <mergeCell ref="C13:D14"/>
    <mergeCell ref="H14:I14"/>
    <mergeCell ref="J14:K14"/>
    <mergeCell ref="L14:M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2" width="9.140625" style="96" customWidth="1"/>
    <col min="13" max="16384" width="9.140625" style="96"/>
  </cols>
  <sheetData>
    <row r="1" spans="1:11" ht="13.5" customHeight="1" x14ac:dyDescent="0.2">
      <c r="A1" s="2"/>
      <c r="B1" s="1571" t="s">
        <v>321</v>
      </c>
      <c r="C1" s="1571"/>
      <c r="D1" s="1571"/>
      <c r="E1" s="223"/>
      <c r="F1" s="223"/>
      <c r="G1" s="223"/>
      <c r="H1" s="223"/>
      <c r="I1" s="223"/>
      <c r="J1" s="266"/>
      <c r="K1" s="2"/>
    </row>
    <row r="2" spans="1:11" ht="6" customHeight="1" x14ac:dyDescent="0.2">
      <c r="A2" s="2"/>
      <c r="B2" s="1509"/>
      <c r="C2" s="1509"/>
      <c r="D2" s="1509"/>
      <c r="E2" s="4"/>
      <c r="F2" s="4"/>
      <c r="G2" s="4"/>
      <c r="H2" s="4"/>
      <c r="I2" s="4"/>
      <c r="J2" s="542"/>
      <c r="K2" s="2"/>
    </row>
    <row r="3" spans="1:11" ht="13.5" customHeight="1" thickBot="1" x14ac:dyDescent="0.25">
      <c r="A3" s="2"/>
      <c r="B3" s="4"/>
      <c r="C3" s="4"/>
      <c r="D3" s="4"/>
      <c r="E3" s="740"/>
      <c r="F3" s="740"/>
      <c r="G3" s="740"/>
      <c r="H3" s="740"/>
      <c r="I3" s="740" t="s">
        <v>70</v>
      </c>
      <c r="J3" s="220"/>
      <c r="K3" s="2"/>
    </row>
    <row r="4" spans="1:11" s="7" customFormat="1" ht="13.5" customHeight="1" thickBot="1" x14ac:dyDescent="0.25">
      <c r="A4" s="6"/>
      <c r="B4" s="14"/>
      <c r="C4" s="1572" t="s">
        <v>348</v>
      </c>
      <c r="D4" s="1573"/>
      <c r="E4" s="1573"/>
      <c r="F4" s="1573"/>
      <c r="G4" s="1573"/>
      <c r="H4" s="1573"/>
      <c r="I4" s="1574"/>
      <c r="J4" s="220"/>
      <c r="K4" s="6"/>
    </row>
    <row r="5" spans="1:11" ht="4.5" customHeight="1" x14ac:dyDescent="0.2">
      <c r="A5" s="2"/>
      <c r="B5" s="4"/>
      <c r="C5" s="1575" t="s">
        <v>85</v>
      </c>
      <c r="D5" s="1576"/>
      <c r="E5" s="742"/>
      <c r="F5" s="742"/>
      <c r="G5" s="742"/>
      <c r="H5" s="742"/>
      <c r="I5" s="742"/>
      <c r="J5" s="220"/>
      <c r="K5" s="2"/>
    </row>
    <row r="6" spans="1:11" ht="15.75" customHeight="1" x14ac:dyDescent="0.2">
      <c r="A6" s="2"/>
      <c r="B6" s="4"/>
      <c r="C6" s="1575"/>
      <c r="D6" s="1576"/>
      <c r="E6" s="1577" t="s">
        <v>347</v>
      </c>
      <c r="F6" s="1577"/>
      <c r="G6" s="1577"/>
      <c r="H6" s="1577"/>
      <c r="I6" s="1577"/>
      <c r="J6" s="220"/>
      <c r="K6" s="2"/>
    </row>
    <row r="7" spans="1:11" ht="13.5" customHeight="1" x14ac:dyDescent="0.2">
      <c r="A7" s="2"/>
      <c r="B7" s="4"/>
      <c r="C7" s="1576"/>
      <c r="D7" s="1576"/>
      <c r="E7" s="1578">
        <v>2015</v>
      </c>
      <c r="F7" s="1578"/>
      <c r="G7" s="1578"/>
      <c r="H7" s="1579"/>
      <c r="I7" s="1261">
        <v>2016</v>
      </c>
      <c r="J7" s="220"/>
      <c r="K7" s="2"/>
    </row>
    <row r="8" spans="1:11" ht="13.5" customHeight="1" x14ac:dyDescent="0.2">
      <c r="A8" s="2"/>
      <c r="B8" s="4"/>
      <c r="C8" s="544"/>
      <c r="D8" s="544"/>
      <c r="E8" s="741" t="s">
        <v>93</v>
      </c>
      <c r="F8" s="971" t="s">
        <v>102</v>
      </c>
      <c r="G8" s="741" t="s">
        <v>99</v>
      </c>
      <c r="H8" s="1160" t="s">
        <v>96</v>
      </c>
      <c r="I8" s="741" t="s">
        <v>93</v>
      </c>
      <c r="J8" s="220"/>
      <c r="K8" s="2"/>
    </row>
    <row r="9" spans="1:11" s="547" customFormat="1" ht="23.25" customHeight="1" x14ac:dyDescent="0.2">
      <c r="A9" s="545"/>
      <c r="B9" s="546"/>
      <c r="C9" s="1581" t="s">
        <v>68</v>
      </c>
      <c r="D9" s="1581"/>
      <c r="E9" s="1061">
        <v>5.25</v>
      </c>
      <c r="F9" s="1062">
        <v>5.23</v>
      </c>
      <c r="G9" s="1062">
        <v>5.24</v>
      </c>
      <c r="H9" s="1062">
        <v>5.19</v>
      </c>
      <c r="I9" s="1062">
        <v>5.19</v>
      </c>
      <c r="J9" s="614"/>
      <c r="K9" s="545"/>
    </row>
    <row r="10" spans="1:11" ht="18.75" customHeight="1" x14ac:dyDescent="0.2">
      <c r="A10" s="2"/>
      <c r="B10" s="4"/>
      <c r="C10" s="207" t="s">
        <v>329</v>
      </c>
      <c r="D10" s="13"/>
      <c r="E10" s="1063">
        <v>11.41</v>
      </c>
      <c r="F10" s="1064">
        <v>11.51</v>
      </c>
      <c r="G10" s="1064">
        <v>11.23</v>
      </c>
      <c r="H10" s="1064">
        <v>10.86</v>
      </c>
      <c r="I10" s="1064">
        <v>10.95</v>
      </c>
      <c r="J10" s="614"/>
      <c r="K10" s="2"/>
    </row>
    <row r="11" spans="1:11" ht="18.75" customHeight="1" x14ac:dyDescent="0.2">
      <c r="A11" s="2"/>
      <c r="B11" s="4"/>
      <c r="C11" s="207" t="s">
        <v>253</v>
      </c>
      <c r="D11" s="22"/>
      <c r="E11" s="1063">
        <v>7.16</v>
      </c>
      <c r="F11" s="1064">
        <v>7.07</v>
      </c>
      <c r="G11" s="1064">
        <v>7.11</v>
      </c>
      <c r="H11" s="1064">
        <v>7.03</v>
      </c>
      <c r="I11" s="1064">
        <v>6.98</v>
      </c>
      <c r="J11" s="614"/>
      <c r="K11" s="2"/>
    </row>
    <row r="12" spans="1:11" ht="18.75" customHeight="1" x14ac:dyDescent="0.2">
      <c r="A12" s="2"/>
      <c r="B12" s="4"/>
      <c r="C12" s="207" t="s">
        <v>254</v>
      </c>
      <c r="D12" s="22"/>
      <c r="E12" s="1063">
        <v>4.24</v>
      </c>
      <c r="F12" s="1064">
        <v>4.2</v>
      </c>
      <c r="G12" s="1064">
        <v>4.25</v>
      </c>
      <c r="H12" s="1064">
        <v>4.22</v>
      </c>
      <c r="I12" s="1064">
        <v>4.2300000000000004</v>
      </c>
      <c r="J12" s="614"/>
      <c r="K12" s="2"/>
    </row>
    <row r="13" spans="1:11" ht="18.75" customHeight="1" x14ac:dyDescent="0.2">
      <c r="A13" s="2"/>
      <c r="B13" s="4"/>
      <c r="C13" s="207" t="s">
        <v>84</v>
      </c>
      <c r="D13" s="13"/>
      <c r="E13" s="1063">
        <v>4.18</v>
      </c>
      <c r="F13" s="1064">
        <v>4.17</v>
      </c>
      <c r="G13" s="1064">
        <v>4.2699999999999996</v>
      </c>
      <c r="H13" s="1064">
        <v>4.21</v>
      </c>
      <c r="I13" s="1064">
        <v>4.21</v>
      </c>
      <c r="J13" s="543"/>
      <c r="K13" s="2"/>
    </row>
    <row r="14" spans="1:11" ht="18.75" customHeight="1" x14ac:dyDescent="0.2">
      <c r="A14" s="2"/>
      <c r="B14" s="4"/>
      <c r="C14" s="207" t="s">
        <v>255</v>
      </c>
      <c r="D14" s="22"/>
      <c r="E14" s="1063">
        <v>4.41</v>
      </c>
      <c r="F14" s="1064">
        <v>4.42</v>
      </c>
      <c r="G14" s="1064">
        <v>4.43</v>
      </c>
      <c r="H14" s="1064">
        <v>4.37</v>
      </c>
      <c r="I14" s="1064">
        <v>4.47</v>
      </c>
      <c r="J14" s="543"/>
      <c r="K14" s="2"/>
    </row>
    <row r="15" spans="1:11" ht="18.75" customHeight="1" x14ac:dyDescent="0.2">
      <c r="A15" s="2"/>
      <c r="B15" s="4"/>
      <c r="C15" s="207" t="s">
        <v>83</v>
      </c>
      <c r="D15" s="22"/>
      <c r="E15" s="1063">
        <v>4.34</v>
      </c>
      <c r="F15" s="1064">
        <v>4.29</v>
      </c>
      <c r="G15" s="1064">
        <v>4.28</v>
      </c>
      <c r="H15" s="1064">
        <v>4.26</v>
      </c>
      <c r="I15" s="1064">
        <v>4.2699999999999996</v>
      </c>
      <c r="J15" s="543"/>
      <c r="K15" s="2"/>
    </row>
    <row r="16" spans="1:11" ht="18.75" customHeight="1" x14ac:dyDescent="0.2">
      <c r="A16" s="2"/>
      <c r="B16" s="4"/>
      <c r="C16" s="207" t="s">
        <v>256</v>
      </c>
      <c r="D16" s="22"/>
      <c r="E16" s="1063">
        <v>4.3099999999999996</v>
      </c>
      <c r="F16" s="1064">
        <v>4.46</v>
      </c>
      <c r="G16" s="1064">
        <v>4.43</v>
      </c>
      <c r="H16" s="1064">
        <v>4.37</v>
      </c>
      <c r="I16" s="1064">
        <v>4.49</v>
      </c>
      <c r="J16" s="543"/>
      <c r="K16" s="2"/>
    </row>
    <row r="17" spans="1:18" ht="18.75" customHeight="1" x14ac:dyDescent="0.2">
      <c r="A17" s="2"/>
      <c r="B17" s="4"/>
      <c r="C17" s="207" t="s">
        <v>82</v>
      </c>
      <c r="D17" s="22"/>
      <c r="E17" s="1063">
        <v>4.2699999999999996</v>
      </c>
      <c r="F17" s="1064">
        <v>4.25</v>
      </c>
      <c r="G17" s="1064">
        <v>4.29</v>
      </c>
      <c r="H17" s="1064">
        <v>4.3</v>
      </c>
      <c r="I17" s="1064">
        <v>4.25</v>
      </c>
      <c r="J17" s="543"/>
      <c r="K17" s="2"/>
    </row>
    <row r="18" spans="1:18" ht="18.75" customHeight="1" x14ac:dyDescent="0.2">
      <c r="A18" s="2"/>
      <c r="B18" s="4"/>
      <c r="C18" s="207" t="s">
        <v>81</v>
      </c>
      <c r="D18" s="22"/>
      <c r="E18" s="1063">
        <v>4.83</v>
      </c>
      <c r="F18" s="1064">
        <v>4.88</v>
      </c>
      <c r="G18" s="1064">
        <v>4.88</v>
      </c>
      <c r="H18" s="1064">
        <v>4.84</v>
      </c>
      <c r="I18" s="1064">
        <v>4.82</v>
      </c>
      <c r="J18" s="543"/>
      <c r="K18" s="2"/>
    </row>
    <row r="19" spans="1:18" ht="18.75" customHeight="1" x14ac:dyDescent="0.2">
      <c r="A19" s="2"/>
      <c r="B19" s="4"/>
      <c r="C19" s="207" t="s">
        <v>257</v>
      </c>
      <c r="D19" s="22"/>
      <c r="E19" s="1063">
        <v>4.2300000000000004</v>
      </c>
      <c r="F19" s="1064">
        <v>4.29</v>
      </c>
      <c r="G19" s="1064">
        <v>4.3600000000000003</v>
      </c>
      <c r="H19" s="1064">
        <v>4.37</v>
      </c>
      <c r="I19" s="1064">
        <v>4.25</v>
      </c>
      <c r="J19" s="543"/>
      <c r="K19" s="2"/>
    </row>
    <row r="20" spans="1:18" ht="18.75" customHeight="1" x14ac:dyDescent="0.2">
      <c r="A20" s="2"/>
      <c r="B20" s="4"/>
      <c r="C20" s="207" t="s">
        <v>80</v>
      </c>
      <c r="D20" s="13"/>
      <c r="E20" s="1063">
        <v>4.96</v>
      </c>
      <c r="F20" s="1064">
        <v>5.13</v>
      </c>
      <c r="G20" s="1064">
        <v>5.25</v>
      </c>
      <c r="H20" s="1064">
        <v>5.08</v>
      </c>
      <c r="I20" s="1064">
        <v>4.92</v>
      </c>
      <c r="J20" s="543"/>
      <c r="K20" s="2"/>
    </row>
    <row r="21" spans="1:18" ht="18.75" customHeight="1" x14ac:dyDescent="0.2">
      <c r="A21" s="2"/>
      <c r="B21" s="4"/>
      <c r="C21" s="207" t="s">
        <v>258</v>
      </c>
      <c r="D21" s="22"/>
      <c r="E21" s="1063">
        <v>5.03</v>
      </c>
      <c r="F21" s="1064">
        <v>5.2</v>
      </c>
      <c r="G21" s="1064">
        <v>5.22</v>
      </c>
      <c r="H21" s="1064">
        <v>5.16</v>
      </c>
      <c r="I21" s="1064">
        <v>5.17</v>
      </c>
      <c r="J21" s="543"/>
      <c r="K21" s="2"/>
    </row>
    <row r="22" spans="1:18" ht="18.75" customHeight="1" x14ac:dyDescent="0.2">
      <c r="A22" s="2"/>
      <c r="B22" s="4"/>
      <c r="C22" s="207" t="s">
        <v>259</v>
      </c>
      <c r="D22" s="22"/>
      <c r="E22" s="1063">
        <v>4.78</v>
      </c>
      <c r="F22" s="1064">
        <v>4.79</v>
      </c>
      <c r="G22" s="1064">
        <v>4.82</v>
      </c>
      <c r="H22" s="1064">
        <v>4.88</v>
      </c>
      <c r="I22" s="1064">
        <v>4.8</v>
      </c>
      <c r="J22" s="543"/>
      <c r="K22" s="2"/>
    </row>
    <row r="23" spans="1:18" ht="18.75" customHeight="1" x14ac:dyDescent="0.2">
      <c r="A23" s="2"/>
      <c r="B23" s="4"/>
      <c r="C23" s="207" t="s">
        <v>335</v>
      </c>
      <c r="D23" s="22"/>
      <c r="E23" s="1063">
        <v>4.68</v>
      </c>
      <c r="F23" s="1064">
        <v>4.71</v>
      </c>
      <c r="G23" s="1064">
        <v>4.72</v>
      </c>
      <c r="H23" s="1064">
        <v>4.6399999999999997</v>
      </c>
      <c r="I23" s="1064">
        <v>4.67</v>
      </c>
      <c r="J23" s="543"/>
      <c r="K23" s="2"/>
    </row>
    <row r="24" spans="1:18" ht="18.75" customHeight="1" x14ac:dyDescent="0.2">
      <c r="A24" s="2"/>
      <c r="B24" s="4"/>
      <c r="C24" s="207" t="s">
        <v>336</v>
      </c>
      <c r="D24" s="22"/>
      <c r="E24" s="1063">
        <v>4.1399999999999997</v>
      </c>
      <c r="F24" s="1064">
        <v>4.13</v>
      </c>
      <c r="G24" s="1064">
        <v>4.1399999999999997</v>
      </c>
      <c r="H24" s="1064">
        <v>4.1100000000000003</v>
      </c>
      <c r="I24" s="1064">
        <v>4.12</v>
      </c>
      <c r="J24" s="543"/>
      <c r="K24" s="2"/>
    </row>
    <row r="25" spans="1:18" ht="35.25" customHeight="1" thickBot="1" x14ac:dyDescent="0.25">
      <c r="A25" s="2"/>
      <c r="B25" s="4"/>
      <c r="C25" s="743"/>
      <c r="D25" s="743"/>
      <c r="E25" s="548"/>
      <c r="F25" s="548"/>
      <c r="G25" s="548"/>
      <c r="H25" s="548"/>
      <c r="I25" s="548"/>
      <c r="J25" s="543"/>
      <c r="K25" s="2"/>
    </row>
    <row r="26" spans="1:18" s="7" customFormat="1" ht="13.5" customHeight="1" thickBot="1" x14ac:dyDescent="0.25">
      <c r="A26" s="6"/>
      <c r="B26" s="14"/>
      <c r="C26" s="1572" t="s">
        <v>349</v>
      </c>
      <c r="D26" s="1573"/>
      <c r="E26" s="1573"/>
      <c r="F26" s="1573"/>
      <c r="G26" s="1573"/>
      <c r="H26" s="1573"/>
      <c r="I26" s="1574"/>
      <c r="J26" s="543"/>
      <c r="K26" s="6"/>
    </row>
    <row r="27" spans="1:18" ht="4.5" customHeight="1" x14ac:dyDescent="0.2">
      <c r="A27" s="2"/>
      <c r="B27" s="4"/>
      <c r="C27" s="1575" t="s">
        <v>85</v>
      </c>
      <c r="D27" s="1576"/>
      <c r="E27" s="743"/>
      <c r="F27" s="743"/>
      <c r="G27" s="743"/>
      <c r="H27" s="743"/>
      <c r="I27" s="743"/>
      <c r="J27" s="543"/>
      <c r="K27" s="2"/>
    </row>
    <row r="28" spans="1:18" ht="15.75" customHeight="1" x14ac:dyDescent="0.2">
      <c r="A28" s="2"/>
      <c r="B28" s="4"/>
      <c r="C28" s="1575"/>
      <c r="D28" s="1576"/>
      <c r="E28" s="1577" t="s">
        <v>355</v>
      </c>
      <c r="F28" s="1577"/>
      <c r="G28" s="1577"/>
      <c r="H28" s="1577"/>
      <c r="I28" s="1577"/>
      <c r="J28" s="220"/>
      <c r="K28" s="2"/>
    </row>
    <row r="29" spans="1:18" ht="13.5" customHeight="1" x14ac:dyDescent="0.2">
      <c r="A29" s="2"/>
      <c r="B29" s="4"/>
      <c r="C29" s="1576"/>
      <c r="D29" s="1576"/>
      <c r="E29" s="1578">
        <v>2015</v>
      </c>
      <c r="F29" s="1578"/>
      <c r="G29" s="1578"/>
      <c r="H29" s="1579"/>
      <c r="I29" s="1261">
        <v>2016</v>
      </c>
      <c r="J29" s="220"/>
      <c r="K29" s="2"/>
    </row>
    <row r="30" spans="1:18" ht="13.5" customHeight="1" x14ac:dyDescent="0.2">
      <c r="A30" s="2"/>
      <c r="B30" s="4"/>
      <c r="C30" s="544"/>
      <c r="D30" s="544"/>
      <c r="E30" s="741" t="s">
        <v>93</v>
      </c>
      <c r="F30" s="971" t="s">
        <v>102</v>
      </c>
      <c r="G30" s="741" t="s">
        <v>99</v>
      </c>
      <c r="H30" s="1160" t="s">
        <v>96</v>
      </c>
      <c r="I30" s="741" t="s">
        <v>93</v>
      </c>
      <c r="J30" s="220"/>
      <c r="K30" s="2"/>
    </row>
    <row r="31" spans="1:18" s="547" customFormat="1" ht="23.25" customHeight="1" x14ac:dyDescent="0.2">
      <c r="A31" s="545"/>
      <c r="B31" s="546"/>
      <c r="C31" s="1581" t="s">
        <v>68</v>
      </c>
      <c r="D31" s="1581"/>
      <c r="E31" s="1057">
        <v>907.91</v>
      </c>
      <c r="F31" s="1058">
        <v>906.18</v>
      </c>
      <c r="G31" s="1058">
        <v>907.38</v>
      </c>
      <c r="H31" s="1058">
        <v>898.25</v>
      </c>
      <c r="I31" s="1058">
        <v>897.86</v>
      </c>
      <c r="J31" s="614"/>
      <c r="K31" s="545"/>
      <c r="M31" s="1053"/>
      <c r="O31" s="1386"/>
      <c r="Q31" s="1053"/>
      <c r="R31" s="1053"/>
    </row>
    <row r="32" spans="1:18" ht="18.75" customHeight="1" x14ac:dyDescent="0.2">
      <c r="A32" s="2"/>
      <c r="B32" s="4"/>
      <c r="C32" s="207" t="s">
        <v>329</v>
      </c>
      <c r="D32" s="13"/>
      <c r="E32" s="1059">
        <v>1962.68</v>
      </c>
      <c r="F32" s="1060">
        <v>1976.73</v>
      </c>
      <c r="G32" s="1060">
        <v>1928.47</v>
      </c>
      <c r="H32" s="1060">
        <v>1864.56</v>
      </c>
      <c r="I32" s="1060">
        <v>1883.15</v>
      </c>
      <c r="J32" s="614"/>
      <c r="K32" s="2"/>
      <c r="M32" s="1053"/>
      <c r="N32" s="547"/>
      <c r="O32" s="1386"/>
    </row>
    <row r="33" spans="1:15" ht="18.75" customHeight="1" x14ac:dyDescent="0.2">
      <c r="A33" s="2"/>
      <c r="B33" s="4"/>
      <c r="C33" s="207" t="s">
        <v>253</v>
      </c>
      <c r="D33" s="22"/>
      <c r="E33" s="1059">
        <v>1240.1099999999999</v>
      </c>
      <c r="F33" s="1060">
        <v>1224.56</v>
      </c>
      <c r="G33" s="1060">
        <v>1231.3499999999999</v>
      </c>
      <c r="H33" s="1060">
        <v>1217.74</v>
      </c>
      <c r="I33" s="1060">
        <v>1209.71</v>
      </c>
      <c r="J33" s="614"/>
      <c r="K33" s="2"/>
      <c r="M33" s="1053"/>
      <c r="N33" s="547"/>
      <c r="O33" s="1386"/>
    </row>
    <row r="34" spans="1:15" ht="18.75" customHeight="1" x14ac:dyDescent="0.2">
      <c r="A34" s="2"/>
      <c r="B34" s="4"/>
      <c r="C34" s="207" t="s">
        <v>254</v>
      </c>
      <c r="D34" s="22"/>
      <c r="E34" s="1059">
        <v>733.54</v>
      </c>
      <c r="F34" s="1060">
        <v>727.64</v>
      </c>
      <c r="G34" s="1060">
        <v>735.8</v>
      </c>
      <c r="H34" s="1060">
        <v>731.14</v>
      </c>
      <c r="I34" s="1060">
        <v>732.21</v>
      </c>
      <c r="J34" s="614"/>
      <c r="K34" s="2"/>
      <c r="M34" s="1053"/>
      <c r="N34" s="547"/>
      <c r="O34" s="1386"/>
    </row>
    <row r="35" spans="1:15" ht="18.75" customHeight="1" x14ac:dyDescent="0.2">
      <c r="A35" s="2"/>
      <c r="B35" s="4"/>
      <c r="C35" s="207" t="s">
        <v>84</v>
      </c>
      <c r="D35" s="13"/>
      <c r="E35" s="1059">
        <v>722.92</v>
      </c>
      <c r="F35" s="1060">
        <v>722.52</v>
      </c>
      <c r="G35" s="1060">
        <v>740.72</v>
      </c>
      <c r="H35" s="1060">
        <v>730.4</v>
      </c>
      <c r="I35" s="1060">
        <v>729.3</v>
      </c>
      <c r="J35" s="543"/>
      <c r="K35" s="2"/>
      <c r="M35" s="1053"/>
      <c r="N35" s="547"/>
      <c r="O35" s="1386"/>
    </row>
    <row r="36" spans="1:15" ht="18.75" customHeight="1" x14ac:dyDescent="0.2">
      <c r="A36" s="2"/>
      <c r="B36" s="4"/>
      <c r="C36" s="207" t="s">
        <v>255</v>
      </c>
      <c r="D36" s="22"/>
      <c r="E36" s="1059">
        <v>763.81</v>
      </c>
      <c r="F36" s="1060">
        <v>765.55</v>
      </c>
      <c r="G36" s="1060">
        <v>767.03</v>
      </c>
      <c r="H36" s="1060">
        <v>757.38</v>
      </c>
      <c r="I36" s="1060">
        <v>773.79</v>
      </c>
      <c r="J36" s="543"/>
      <c r="K36" s="2"/>
      <c r="M36" s="1053"/>
      <c r="N36" s="547"/>
      <c r="O36" s="1386"/>
    </row>
    <row r="37" spans="1:15" ht="18.75" customHeight="1" x14ac:dyDescent="0.2">
      <c r="A37" s="2"/>
      <c r="B37" s="4"/>
      <c r="C37" s="207" t="s">
        <v>83</v>
      </c>
      <c r="D37" s="22"/>
      <c r="E37" s="1059">
        <v>752.71</v>
      </c>
      <c r="F37" s="1060">
        <v>743.56</v>
      </c>
      <c r="G37" s="1060">
        <v>741.11</v>
      </c>
      <c r="H37" s="1060">
        <v>737.88</v>
      </c>
      <c r="I37" s="1060">
        <v>739.53</v>
      </c>
      <c r="J37" s="543"/>
      <c r="K37" s="2"/>
      <c r="M37" s="1053"/>
      <c r="N37" s="547"/>
      <c r="O37" s="1386"/>
    </row>
    <row r="38" spans="1:15" ht="18.75" customHeight="1" x14ac:dyDescent="0.2">
      <c r="A38" s="2"/>
      <c r="B38" s="4"/>
      <c r="C38" s="207" t="s">
        <v>256</v>
      </c>
      <c r="D38" s="22"/>
      <c r="E38" s="1059">
        <v>746.54</v>
      </c>
      <c r="F38" s="1060">
        <v>772.74</v>
      </c>
      <c r="G38" s="1060">
        <v>767.43</v>
      </c>
      <c r="H38" s="1060">
        <v>757.15</v>
      </c>
      <c r="I38" s="1060">
        <v>777.86</v>
      </c>
      <c r="J38" s="543"/>
      <c r="K38" s="2"/>
      <c r="M38" s="1053"/>
      <c r="N38" s="547"/>
      <c r="O38" s="1386"/>
    </row>
    <row r="39" spans="1:15" ht="18.75" customHeight="1" x14ac:dyDescent="0.2">
      <c r="A39" s="2"/>
      <c r="B39" s="4"/>
      <c r="C39" s="207" t="s">
        <v>82</v>
      </c>
      <c r="D39" s="22"/>
      <c r="E39" s="1059">
        <v>740.4</v>
      </c>
      <c r="F39" s="1060">
        <v>735.22</v>
      </c>
      <c r="G39" s="1060">
        <v>743.76</v>
      </c>
      <c r="H39" s="1060">
        <v>745.87</v>
      </c>
      <c r="I39" s="1060">
        <v>736.58</v>
      </c>
      <c r="J39" s="543"/>
      <c r="K39" s="2"/>
      <c r="M39" s="1053"/>
      <c r="N39" s="547"/>
      <c r="O39" s="1386"/>
    </row>
    <row r="40" spans="1:15" ht="18.75" customHeight="1" x14ac:dyDescent="0.2">
      <c r="A40" s="2"/>
      <c r="B40" s="4"/>
      <c r="C40" s="207" t="s">
        <v>81</v>
      </c>
      <c r="D40" s="22"/>
      <c r="E40" s="1059">
        <v>837.59</v>
      </c>
      <c r="F40" s="1060">
        <v>844.84</v>
      </c>
      <c r="G40" s="1060">
        <v>845.2</v>
      </c>
      <c r="H40" s="1060">
        <v>838</v>
      </c>
      <c r="I40" s="1060">
        <v>834.85</v>
      </c>
      <c r="J40" s="543"/>
      <c r="K40" s="2"/>
      <c r="M40" s="1053"/>
      <c r="N40" s="547"/>
      <c r="O40" s="1386"/>
    </row>
    <row r="41" spans="1:15" ht="18.75" customHeight="1" x14ac:dyDescent="0.2">
      <c r="A41" s="2"/>
      <c r="B41" s="4"/>
      <c r="C41" s="207" t="s">
        <v>257</v>
      </c>
      <c r="D41" s="22"/>
      <c r="E41" s="1059">
        <v>733.3</v>
      </c>
      <c r="F41" s="1060">
        <v>742.8</v>
      </c>
      <c r="G41" s="1060">
        <v>754.77</v>
      </c>
      <c r="H41" s="1060">
        <v>756.34</v>
      </c>
      <c r="I41" s="1060">
        <v>736.24</v>
      </c>
      <c r="J41" s="543"/>
      <c r="K41" s="2"/>
      <c r="M41" s="1053"/>
      <c r="N41" s="547"/>
      <c r="O41" s="1386"/>
    </row>
    <row r="42" spans="1:15" ht="18.75" customHeight="1" x14ac:dyDescent="0.2">
      <c r="A42" s="2"/>
      <c r="B42" s="4"/>
      <c r="C42" s="207" t="s">
        <v>80</v>
      </c>
      <c r="D42" s="13"/>
      <c r="E42" s="1059">
        <v>860.55</v>
      </c>
      <c r="F42" s="1060">
        <v>888.21</v>
      </c>
      <c r="G42" s="1060">
        <v>909.23</v>
      </c>
      <c r="H42" s="1060">
        <v>880.36</v>
      </c>
      <c r="I42" s="1060">
        <v>853.26</v>
      </c>
      <c r="J42" s="543"/>
      <c r="K42" s="2"/>
      <c r="M42" s="1053"/>
      <c r="N42" s="547"/>
      <c r="O42" s="1386"/>
    </row>
    <row r="43" spans="1:15" ht="18.75" customHeight="1" x14ac:dyDescent="0.2">
      <c r="A43" s="2"/>
      <c r="B43" s="4"/>
      <c r="C43" s="207" t="s">
        <v>258</v>
      </c>
      <c r="D43" s="22"/>
      <c r="E43" s="1059">
        <v>872.02</v>
      </c>
      <c r="F43" s="1060">
        <v>899.69</v>
      </c>
      <c r="G43" s="1060">
        <v>904.23</v>
      </c>
      <c r="H43" s="1060">
        <v>893.53</v>
      </c>
      <c r="I43" s="1060">
        <v>895.11</v>
      </c>
      <c r="J43" s="543"/>
      <c r="K43" s="2"/>
      <c r="M43" s="1053"/>
      <c r="N43" s="547"/>
      <c r="O43" s="1386"/>
    </row>
    <row r="44" spans="1:15" ht="18.75" customHeight="1" x14ac:dyDescent="0.2">
      <c r="A44" s="2"/>
      <c r="B44" s="4"/>
      <c r="C44" s="207" t="s">
        <v>259</v>
      </c>
      <c r="D44" s="22"/>
      <c r="E44" s="1059">
        <v>829.01</v>
      </c>
      <c r="F44" s="1060">
        <v>830.91</v>
      </c>
      <c r="G44" s="1060">
        <v>836.01</v>
      </c>
      <c r="H44" s="1060">
        <v>844.77</v>
      </c>
      <c r="I44" s="1060">
        <v>831.5</v>
      </c>
      <c r="J44" s="543"/>
      <c r="K44" s="2"/>
      <c r="M44" s="1053"/>
      <c r="N44" s="547"/>
      <c r="O44" s="1386"/>
    </row>
    <row r="45" spans="1:15" ht="18.75" customHeight="1" x14ac:dyDescent="0.2">
      <c r="A45" s="2"/>
      <c r="B45" s="4"/>
      <c r="C45" s="207" t="s">
        <v>335</v>
      </c>
      <c r="D45" s="22"/>
      <c r="E45" s="1059">
        <v>808.33</v>
      </c>
      <c r="F45" s="1060">
        <v>816.52</v>
      </c>
      <c r="G45" s="1060">
        <v>818.77</v>
      </c>
      <c r="H45" s="1060">
        <v>803.41</v>
      </c>
      <c r="I45" s="1060">
        <v>809.26</v>
      </c>
      <c r="J45" s="543"/>
      <c r="K45" s="2"/>
      <c r="M45" s="1053"/>
      <c r="N45" s="547"/>
      <c r="O45" s="1386"/>
    </row>
    <row r="46" spans="1:15" ht="18.75" customHeight="1" x14ac:dyDescent="0.2">
      <c r="A46" s="2"/>
      <c r="B46" s="4"/>
      <c r="C46" s="207" t="s">
        <v>336</v>
      </c>
      <c r="D46" s="22"/>
      <c r="E46" s="1059">
        <v>717.07</v>
      </c>
      <c r="F46" s="1060">
        <v>716.04</v>
      </c>
      <c r="G46" s="1060">
        <v>717.64</v>
      </c>
      <c r="H46" s="1060">
        <v>712.18</v>
      </c>
      <c r="I46" s="1060">
        <v>713.15</v>
      </c>
      <c r="J46" s="543"/>
      <c r="K46" s="2"/>
      <c r="M46" s="1053"/>
      <c r="N46" s="547"/>
      <c r="O46" s="1386"/>
    </row>
    <row r="47" spans="1:15" s="549" customFormat="1" ht="13.5" customHeight="1" x14ac:dyDescent="0.2">
      <c r="A47" s="739"/>
      <c r="B47" s="739"/>
      <c r="C47" s="1582" t="s">
        <v>430</v>
      </c>
      <c r="D47" s="1582"/>
      <c r="E47" s="1582"/>
      <c r="F47" s="1582"/>
      <c r="G47" s="1582"/>
      <c r="H47" s="1582"/>
      <c r="I47" s="1582"/>
      <c r="J47" s="615"/>
      <c r="K47" s="739"/>
    </row>
    <row r="48" spans="1:15" ht="13.5" customHeight="1" x14ac:dyDescent="0.2">
      <c r="A48" s="2"/>
      <c r="B48" s="4"/>
      <c r="C48" s="42" t="s">
        <v>447</v>
      </c>
      <c r="D48" s="742"/>
      <c r="E48" s="742"/>
      <c r="F48" s="742"/>
      <c r="G48" s="742"/>
      <c r="H48" s="742"/>
      <c r="I48" s="742"/>
      <c r="J48" s="543"/>
      <c r="K48" s="2"/>
    </row>
    <row r="49" spans="1:11" ht="13.5" customHeight="1" x14ac:dyDescent="0.2">
      <c r="A49" s="2"/>
      <c r="B49" s="2"/>
      <c r="C49" s="2"/>
      <c r="D49" s="739"/>
      <c r="E49" s="4"/>
      <c r="F49" s="4"/>
      <c r="G49" s="4"/>
      <c r="H49" s="1580">
        <v>42495</v>
      </c>
      <c r="I49" s="1580"/>
      <c r="J49" s="265">
        <v>15</v>
      </c>
      <c r="K49" s="2"/>
    </row>
  </sheetData>
  <mergeCells count="14">
    <mergeCell ref="H49:I49"/>
    <mergeCell ref="E28:I28"/>
    <mergeCell ref="C31:D31"/>
    <mergeCell ref="C47:I47"/>
    <mergeCell ref="C9:D9"/>
    <mergeCell ref="C26:I26"/>
    <mergeCell ref="C27:D29"/>
    <mergeCell ref="E29:H29"/>
    <mergeCell ref="B1:D1"/>
    <mergeCell ref="B2:D2"/>
    <mergeCell ref="C4:I4"/>
    <mergeCell ref="C5:D7"/>
    <mergeCell ref="E6:I6"/>
    <mergeCell ref="E7:H7"/>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Normal="100" workbookViewId="0"/>
  </sheetViews>
  <sheetFormatPr defaultRowHeight="12.75" x14ac:dyDescent="0.2"/>
  <cols>
    <col min="1" max="1" width="1" style="418" customWidth="1"/>
    <col min="2" max="2" width="2.5703125" style="418" customWidth="1"/>
    <col min="3" max="3" width="2.28515625" style="418" customWidth="1"/>
    <col min="4" max="4" width="27.85546875" style="481" customWidth="1"/>
    <col min="5" max="6" width="5" style="481" customWidth="1"/>
    <col min="7" max="9" width="5" style="418" customWidth="1"/>
    <col min="10" max="17" width="5.140625" style="418" customWidth="1"/>
    <col min="18" max="18" width="2.5703125" style="418" customWidth="1"/>
    <col min="19" max="19" width="1" style="418" customWidth="1"/>
    <col min="20" max="20" width="7.42578125" style="418" customWidth="1"/>
    <col min="21" max="21" width="7.5703125" style="1039" bestFit="1" customWidth="1"/>
    <col min="22" max="22" width="6.5703125" style="418" bestFit="1" customWidth="1"/>
    <col min="23" max="23" width="5.5703125" style="418" customWidth="1"/>
    <col min="24" max="16384" width="9.140625" style="418"/>
  </cols>
  <sheetData>
    <row r="1" spans="1:33" ht="13.5" customHeight="1" x14ac:dyDescent="0.2">
      <c r="A1" s="413"/>
      <c r="B1" s="481"/>
      <c r="C1" s="1588" t="s">
        <v>34</v>
      </c>
      <c r="D1" s="1588"/>
      <c r="E1" s="1588"/>
      <c r="F1" s="1588"/>
      <c r="G1" s="423"/>
      <c r="H1" s="423"/>
      <c r="I1" s="423"/>
      <c r="J1" s="1598" t="s">
        <v>420</v>
      </c>
      <c r="K1" s="1598"/>
      <c r="L1" s="1598"/>
      <c r="M1" s="1598"/>
      <c r="N1" s="1598"/>
      <c r="O1" s="1598"/>
      <c r="P1" s="1598"/>
      <c r="Q1" s="618"/>
      <c r="R1" s="618"/>
      <c r="S1" s="413"/>
    </row>
    <row r="2" spans="1:33" ht="6" customHeight="1" x14ac:dyDescent="0.2">
      <c r="A2" s="617"/>
      <c r="B2" s="537"/>
      <c r="C2" s="1001"/>
      <c r="D2" s="1162"/>
      <c r="E2" s="470"/>
      <c r="F2" s="470"/>
      <c r="G2" s="470"/>
      <c r="H2" s="470"/>
      <c r="I2" s="470"/>
      <c r="J2" s="470"/>
      <c r="K2" s="470"/>
      <c r="L2" s="470"/>
      <c r="M2" s="470"/>
      <c r="N2" s="470"/>
      <c r="O2" s="470"/>
      <c r="P2" s="470"/>
      <c r="Q2" s="470"/>
      <c r="R2" s="423"/>
      <c r="S2" s="423"/>
    </row>
    <row r="3" spans="1:33" ht="11.25" customHeight="1" thickBot="1" x14ac:dyDescent="0.25">
      <c r="A3" s="413"/>
      <c r="B3" s="482"/>
      <c r="C3" s="478"/>
      <c r="D3" s="478"/>
      <c r="E3" s="423"/>
      <c r="F3" s="423"/>
      <c r="G3" s="423"/>
      <c r="H3" s="423"/>
      <c r="I3" s="423"/>
      <c r="J3" s="781"/>
      <c r="K3" s="781"/>
      <c r="L3" s="781"/>
      <c r="M3" s="781"/>
      <c r="N3" s="781"/>
      <c r="O3" s="781"/>
      <c r="P3" s="781"/>
      <c r="Q3" s="781" t="s">
        <v>70</v>
      </c>
      <c r="R3" s="423"/>
      <c r="S3" s="423"/>
    </row>
    <row r="4" spans="1:33" ht="13.5" customHeight="1" thickBot="1" x14ac:dyDescent="0.25">
      <c r="A4" s="413"/>
      <c r="B4" s="482"/>
      <c r="C4" s="1589" t="s">
        <v>129</v>
      </c>
      <c r="D4" s="1590"/>
      <c r="E4" s="1590"/>
      <c r="F4" s="1590"/>
      <c r="G4" s="1590"/>
      <c r="H4" s="1590"/>
      <c r="I4" s="1590"/>
      <c r="J4" s="1590"/>
      <c r="K4" s="1590"/>
      <c r="L4" s="1590"/>
      <c r="M4" s="1590"/>
      <c r="N4" s="1590"/>
      <c r="O4" s="1590"/>
      <c r="P4" s="1590"/>
      <c r="Q4" s="1591"/>
      <c r="R4" s="423"/>
      <c r="S4" s="423"/>
    </row>
    <row r="5" spans="1:33" ht="3.75" customHeight="1" x14ac:dyDescent="0.2">
      <c r="A5" s="413"/>
      <c r="B5" s="482"/>
      <c r="C5" s="478"/>
      <c r="D5" s="478"/>
      <c r="E5" s="423"/>
      <c r="F5" s="423"/>
      <c r="G5" s="431"/>
      <c r="H5" s="423"/>
      <c r="I5" s="423"/>
      <c r="J5" s="493"/>
      <c r="K5" s="493"/>
      <c r="L5" s="493"/>
      <c r="M5" s="493"/>
      <c r="N5" s="493"/>
      <c r="O5" s="493"/>
      <c r="P5" s="493"/>
      <c r="Q5" s="493"/>
      <c r="R5" s="423"/>
      <c r="S5" s="423"/>
    </row>
    <row r="6" spans="1:33" ht="13.5" customHeight="1" x14ac:dyDescent="0.2">
      <c r="A6" s="413"/>
      <c r="B6" s="482"/>
      <c r="C6" s="1592" t="s">
        <v>128</v>
      </c>
      <c r="D6" s="1593"/>
      <c r="E6" s="1593"/>
      <c r="F6" s="1593"/>
      <c r="G6" s="1593"/>
      <c r="H6" s="1593"/>
      <c r="I6" s="1593"/>
      <c r="J6" s="1593"/>
      <c r="K6" s="1593"/>
      <c r="L6" s="1593"/>
      <c r="M6" s="1593"/>
      <c r="N6" s="1593"/>
      <c r="O6" s="1593"/>
      <c r="P6" s="1593"/>
      <c r="Q6" s="1594"/>
      <c r="R6" s="423"/>
      <c r="S6" s="423"/>
    </row>
    <row r="7" spans="1:33" ht="2.25" customHeight="1" x14ac:dyDescent="0.2">
      <c r="A7" s="413"/>
      <c r="B7" s="482"/>
      <c r="C7" s="1595" t="s">
        <v>78</v>
      </c>
      <c r="D7" s="1595"/>
      <c r="E7" s="430"/>
      <c r="F7" s="430"/>
      <c r="G7" s="1597">
        <v>2014</v>
      </c>
      <c r="H7" s="1597"/>
      <c r="I7" s="1597"/>
      <c r="J7" s="1597"/>
      <c r="K7" s="1597"/>
      <c r="L7" s="1597"/>
      <c r="M7" s="1597"/>
      <c r="N7" s="1597"/>
      <c r="O7" s="1597"/>
      <c r="P7" s="1597"/>
      <c r="Q7" s="1597"/>
      <c r="R7" s="423"/>
      <c r="S7" s="423"/>
    </row>
    <row r="8" spans="1:33" ht="13.5" customHeight="1" x14ac:dyDescent="0.2">
      <c r="A8" s="413"/>
      <c r="B8" s="482"/>
      <c r="C8" s="1596"/>
      <c r="D8" s="1596"/>
      <c r="E8" s="1600">
        <v>2015</v>
      </c>
      <c r="F8" s="1599"/>
      <c r="G8" s="1599"/>
      <c r="H8" s="1599"/>
      <c r="I8" s="1599"/>
      <c r="J8" s="1599"/>
      <c r="K8" s="1599"/>
      <c r="L8" s="1599"/>
      <c r="M8" s="1601"/>
      <c r="N8" s="1599">
        <v>2016</v>
      </c>
      <c r="O8" s="1599"/>
      <c r="P8" s="1599"/>
      <c r="Q8" s="1599"/>
      <c r="R8" s="423"/>
      <c r="S8" s="423"/>
    </row>
    <row r="9" spans="1:33" ht="12.75" customHeight="1" x14ac:dyDescent="0.2">
      <c r="A9" s="413"/>
      <c r="B9" s="482"/>
      <c r="C9" s="428"/>
      <c r="D9" s="428"/>
      <c r="E9" s="868" t="s">
        <v>102</v>
      </c>
      <c r="F9" s="868" t="s">
        <v>101</v>
      </c>
      <c r="G9" s="868" t="s">
        <v>100</v>
      </c>
      <c r="H9" s="868" t="s">
        <v>99</v>
      </c>
      <c r="I9" s="868" t="s">
        <v>98</v>
      </c>
      <c r="J9" s="868" t="s">
        <v>429</v>
      </c>
      <c r="K9" s="868" t="s">
        <v>432</v>
      </c>
      <c r="L9" s="868" t="s">
        <v>95</v>
      </c>
      <c r="M9" s="868" t="s">
        <v>94</v>
      </c>
      <c r="N9" s="1163" t="s">
        <v>93</v>
      </c>
      <c r="O9" s="867" t="s">
        <v>104</v>
      </c>
      <c r="P9" s="1206" t="s">
        <v>103</v>
      </c>
      <c r="Q9" s="868" t="s">
        <v>102</v>
      </c>
      <c r="R9" s="539"/>
      <c r="S9" s="423"/>
    </row>
    <row r="10" spans="1:33" s="498" customFormat="1" ht="16.5" customHeight="1" x14ac:dyDescent="0.2">
      <c r="A10" s="494"/>
      <c r="B10" s="495"/>
      <c r="C10" s="1519" t="s">
        <v>106</v>
      </c>
      <c r="D10" s="1519"/>
      <c r="E10" s="496">
        <v>16</v>
      </c>
      <c r="F10" s="496">
        <v>23</v>
      </c>
      <c r="G10" s="496">
        <v>19</v>
      </c>
      <c r="H10" s="496">
        <v>18</v>
      </c>
      <c r="I10" s="496">
        <v>22</v>
      </c>
      <c r="J10" s="496">
        <v>9</v>
      </c>
      <c r="K10" s="496">
        <v>10</v>
      </c>
      <c r="L10" s="496">
        <v>19</v>
      </c>
      <c r="M10" s="496">
        <v>8</v>
      </c>
      <c r="N10" s="496">
        <v>16</v>
      </c>
      <c r="O10" s="496">
        <v>3</v>
      </c>
      <c r="P10" s="496" t="s">
        <v>616</v>
      </c>
      <c r="Q10" s="496">
        <v>18</v>
      </c>
      <c r="R10" s="539"/>
      <c r="S10" s="497"/>
      <c r="T10" s="896"/>
      <c r="U10" s="1040"/>
      <c r="V10" s="1040"/>
      <c r="W10" s="1040"/>
      <c r="X10" s="1040"/>
      <c r="Y10" s="1040"/>
      <c r="Z10" s="1040"/>
      <c r="AA10" s="1040"/>
      <c r="AB10" s="1040"/>
      <c r="AC10" s="1040"/>
      <c r="AD10" s="1040"/>
      <c r="AE10" s="1040"/>
      <c r="AF10" s="1040"/>
      <c r="AG10" s="1040"/>
    </row>
    <row r="11" spans="1:33" s="502" customFormat="1" ht="10.5" customHeight="1" x14ac:dyDescent="0.2">
      <c r="A11" s="499"/>
      <c r="B11" s="500"/>
      <c r="C11" s="1000"/>
      <c r="D11" s="591" t="s">
        <v>246</v>
      </c>
      <c r="E11" s="1171">
        <v>4</v>
      </c>
      <c r="F11" s="1171">
        <v>7</v>
      </c>
      <c r="G11" s="1171">
        <v>11</v>
      </c>
      <c r="H11" s="1171">
        <v>5</v>
      </c>
      <c r="I11" s="1171">
        <v>13</v>
      </c>
      <c r="J11" s="1170">
        <v>3</v>
      </c>
      <c r="K11" s="1170">
        <v>4</v>
      </c>
      <c r="L11" s="1170">
        <v>2</v>
      </c>
      <c r="M11" s="1170">
        <v>2</v>
      </c>
      <c r="N11" s="1170">
        <v>4</v>
      </c>
      <c r="O11" s="1170">
        <v>1</v>
      </c>
      <c r="P11" s="1170">
        <v>5</v>
      </c>
      <c r="Q11" s="1170">
        <v>6</v>
      </c>
      <c r="R11" s="539"/>
      <c r="S11" s="478"/>
      <c r="U11" s="1040"/>
      <c r="V11" s="896"/>
      <c r="W11" s="1002"/>
    </row>
    <row r="12" spans="1:33" s="502" customFormat="1" ht="10.5" customHeight="1" x14ac:dyDescent="0.2">
      <c r="A12" s="499"/>
      <c r="B12" s="500"/>
      <c r="C12" s="1000"/>
      <c r="D12" s="591" t="s">
        <v>247</v>
      </c>
      <c r="E12" s="1171">
        <v>1</v>
      </c>
      <c r="F12" s="1171">
        <v>2</v>
      </c>
      <c r="G12" s="1171">
        <v>2</v>
      </c>
      <c r="H12" s="1171">
        <v>3</v>
      </c>
      <c r="I12" s="1171">
        <v>2</v>
      </c>
      <c r="J12" s="1170" t="s">
        <v>9</v>
      </c>
      <c r="K12" s="1170">
        <v>1</v>
      </c>
      <c r="L12" s="1170">
        <v>4</v>
      </c>
      <c r="M12" s="1170">
        <v>1</v>
      </c>
      <c r="N12" s="1170">
        <v>3</v>
      </c>
      <c r="O12" s="1170" t="s">
        <v>9</v>
      </c>
      <c r="P12" s="1170">
        <v>1</v>
      </c>
      <c r="Q12" s="1170">
        <v>1</v>
      </c>
      <c r="R12" s="539"/>
      <c r="S12" s="478"/>
      <c r="U12" s="1040"/>
      <c r="V12" s="896"/>
      <c r="W12" s="1002"/>
    </row>
    <row r="13" spans="1:33" s="1017" customFormat="1" ht="10.5" customHeight="1" x14ac:dyDescent="0.2">
      <c r="A13" s="1156"/>
      <c r="B13" s="1157"/>
      <c r="C13" s="1153"/>
      <c r="D13" s="591" t="s">
        <v>248</v>
      </c>
      <c r="E13" s="1171">
        <v>10</v>
      </c>
      <c r="F13" s="1171">
        <v>12</v>
      </c>
      <c r="G13" s="1171">
        <v>4</v>
      </c>
      <c r="H13" s="1171">
        <v>4</v>
      </c>
      <c r="I13" s="1171">
        <v>4</v>
      </c>
      <c r="J13" s="1170">
        <v>3</v>
      </c>
      <c r="K13" s="1170" t="s">
        <v>9</v>
      </c>
      <c r="L13" s="1170">
        <v>7</v>
      </c>
      <c r="M13" s="1170">
        <v>3</v>
      </c>
      <c r="N13" s="1170">
        <v>4</v>
      </c>
      <c r="O13" s="1170">
        <v>2</v>
      </c>
      <c r="P13" s="1170">
        <v>7</v>
      </c>
      <c r="Q13" s="1170">
        <v>10</v>
      </c>
      <c r="R13" s="804"/>
      <c r="S13" s="1158"/>
      <c r="U13" s="1040"/>
      <c r="V13" s="896"/>
      <c r="W13" s="1159"/>
    </row>
    <row r="14" spans="1:33" s="502" customFormat="1" ht="12" customHeight="1" x14ac:dyDescent="0.2">
      <c r="A14" s="499"/>
      <c r="B14" s="500"/>
      <c r="C14" s="1000"/>
      <c r="D14" s="591" t="s">
        <v>249</v>
      </c>
      <c r="E14" s="1171" t="s">
        <v>9</v>
      </c>
      <c r="F14" s="1171" t="s">
        <v>9</v>
      </c>
      <c r="G14" s="1171" t="s">
        <v>9</v>
      </c>
      <c r="H14" s="1171">
        <v>1</v>
      </c>
      <c r="I14" s="1171" t="s">
        <v>9</v>
      </c>
      <c r="J14" s="1170">
        <v>1</v>
      </c>
      <c r="K14" s="1170">
        <v>1</v>
      </c>
      <c r="L14" s="1170" t="s">
        <v>9</v>
      </c>
      <c r="M14" s="1170" t="s">
        <v>9</v>
      </c>
      <c r="N14" s="1170" t="s">
        <v>9</v>
      </c>
      <c r="O14" s="1170" t="s">
        <v>9</v>
      </c>
      <c r="P14" s="1170">
        <v>2</v>
      </c>
      <c r="Q14" s="1170">
        <v>1</v>
      </c>
      <c r="R14" s="501"/>
      <c r="S14" s="478"/>
      <c r="U14" s="1040"/>
      <c r="V14" s="896"/>
    </row>
    <row r="15" spans="1:33" s="502" customFormat="1" ht="10.5" customHeight="1" x14ac:dyDescent="0.2">
      <c r="A15" s="499"/>
      <c r="B15" s="500"/>
      <c r="C15" s="1000"/>
      <c r="D15" s="591" t="s">
        <v>250</v>
      </c>
      <c r="E15" s="1171" t="s">
        <v>9</v>
      </c>
      <c r="F15" s="1171" t="s">
        <v>9</v>
      </c>
      <c r="G15" s="1171" t="s">
        <v>9</v>
      </c>
      <c r="H15" s="1171" t="s">
        <v>9</v>
      </c>
      <c r="I15" s="1171" t="s">
        <v>9</v>
      </c>
      <c r="J15" s="1170" t="s">
        <v>9</v>
      </c>
      <c r="K15" s="1170" t="s">
        <v>9</v>
      </c>
      <c r="L15" s="1170" t="s">
        <v>9</v>
      </c>
      <c r="M15" s="1170" t="s">
        <v>9</v>
      </c>
      <c r="N15" s="1170" t="s">
        <v>9</v>
      </c>
      <c r="O15" s="1170" t="s">
        <v>9</v>
      </c>
      <c r="P15" s="1170" t="s">
        <v>9</v>
      </c>
      <c r="Q15" s="1170" t="s">
        <v>9</v>
      </c>
      <c r="R15" s="501"/>
      <c r="S15" s="478"/>
      <c r="T15" s="913"/>
      <c r="U15" s="1040"/>
      <c r="V15" s="896"/>
    </row>
    <row r="16" spans="1:33" s="502" customFormat="1" ht="10.5" customHeight="1" x14ac:dyDescent="0.2">
      <c r="A16" s="499"/>
      <c r="B16" s="500"/>
      <c r="C16" s="1000"/>
      <c r="D16" s="591" t="s">
        <v>251</v>
      </c>
      <c r="E16" s="1171" t="s">
        <v>9</v>
      </c>
      <c r="F16" s="1171" t="s">
        <v>9</v>
      </c>
      <c r="G16" s="1171" t="s">
        <v>9</v>
      </c>
      <c r="H16" s="1171" t="s">
        <v>9</v>
      </c>
      <c r="I16" s="1171" t="s">
        <v>9</v>
      </c>
      <c r="J16" s="1170" t="s">
        <v>9</v>
      </c>
      <c r="K16" s="1170" t="s">
        <v>9</v>
      </c>
      <c r="L16" s="1170">
        <v>1</v>
      </c>
      <c r="M16" s="1170" t="s">
        <v>9</v>
      </c>
      <c r="N16" s="1170" t="s">
        <v>9</v>
      </c>
      <c r="O16" s="1170" t="s">
        <v>9</v>
      </c>
      <c r="P16" s="1170" t="s">
        <v>9</v>
      </c>
      <c r="Q16" s="1170" t="s">
        <v>9</v>
      </c>
      <c r="R16" s="501"/>
      <c r="S16" s="478"/>
      <c r="U16" s="1040"/>
      <c r="V16" s="896"/>
    </row>
    <row r="17" spans="1:22" s="502" customFormat="1" ht="12" customHeight="1" x14ac:dyDescent="0.2">
      <c r="A17" s="499"/>
      <c r="B17" s="500"/>
      <c r="C17" s="1000"/>
      <c r="D17" s="503" t="s">
        <v>252</v>
      </c>
      <c r="E17" s="1171">
        <v>1</v>
      </c>
      <c r="F17" s="1171">
        <v>2</v>
      </c>
      <c r="G17" s="1171">
        <v>2</v>
      </c>
      <c r="H17" s="1171">
        <v>5</v>
      </c>
      <c r="I17" s="1171">
        <v>3</v>
      </c>
      <c r="J17" s="1170">
        <v>2</v>
      </c>
      <c r="K17" s="1170">
        <v>4</v>
      </c>
      <c r="L17" s="1170">
        <v>5</v>
      </c>
      <c r="M17" s="1170">
        <v>2</v>
      </c>
      <c r="N17" s="1170">
        <v>5</v>
      </c>
      <c r="O17" s="1170" t="s">
        <v>9</v>
      </c>
      <c r="P17" s="1170">
        <v>2</v>
      </c>
      <c r="Q17" s="1170">
        <v>12</v>
      </c>
      <c r="R17" s="501"/>
      <c r="S17" s="478"/>
      <c r="U17" s="1040"/>
      <c r="V17" s="896"/>
    </row>
    <row r="18" spans="1:22" s="498" customFormat="1" ht="14.25" customHeight="1" x14ac:dyDescent="0.2">
      <c r="A18" s="504"/>
      <c r="B18" s="505"/>
      <c r="C18" s="998" t="s">
        <v>303</v>
      </c>
      <c r="D18" s="506"/>
      <c r="E18" s="496">
        <v>13</v>
      </c>
      <c r="F18" s="496">
        <v>13</v>
      </c>
      <c r="G18" s="496">
        <v>13</v>
      </c>
      <c r="H18" s="496">
        <v>8</v>
      </c>
      <c r="I18" s="496">
        <v>14</v>
      </c>
      <c r="J18" s="496">
        <v>3</v>
      </c>
      <c r="K18" s="496">
        <v>3</v>
      </c>
      <c r="L18" s="496">
        <v>8</v>
      </c>
      <c r="M18" s="496">
        <v>3</v>
      </c>
      <c r="N18" s="496">
        <v>3</v>
      </c>
      <c r="O18" s="496">
        <v>2</v>
      </c>
      <c r="P18" s="496">
        <v>13</v>
      </c>
      <c r="Q18" s="496">
        <v>13</v>
      </c>
      <c r="R18" s="501"/>
      <c r="S18" s="478"/>
      <c r="T18" s="913"/>
      <c r="U18" s="1040"/>
    </row>
    <row r="19" spans="1:22" s="510" customFormat="1" ht="14.25" customHeight="1" x14ac:dyDescent="0.2">
      <c r="A19" s="507"/>
      <c r="B19" s="508"/>
      <c r="C19" s="998" t="s">
        <v>304</v>
      </c>
      <c r="D19" s="1161"/>
      <c r="E19" s="509">
        <v>9949</v>
      </c>
      <c r="F19" s="509">
        <v>7459</v>
      </c>
      <c r="G19" s="509">
        <v>20029</v>
      </c>
      <c r="H19" s="509">
        <v>23684</v>
      </c>
      <c r="I19" s="509">
        <v>158232</v>
      </c>
      <c r="J19" s="509">
        <v>9694</v>
      </c>
      <c r="K19" s="509">
        <v>14369</v>
      </c>
      <c r="L19" s="509">
        <v>110969</v>
      </c>
      <c r="M19" s="509">
        <v>20262</v>
      </c>
      <c r="N19" s="509">
        <v>7603</v>
      </c>
      <c r="O19" s="509">
        <v>655</v>
      </c>
      <c r="P19" s="509">
        <v>3247</v>
      </c>
      <c r="Q19" s="509">
        <v>52719</v>
      </c>
      <c r="R19" s="501"/>
      <c r="S19" s="478"/>
      <c r="T19" s="913"/>
      <c r="U19" s="1041"/>
    </row>
    <row r="20" spans="1:22" ht="9.75" customHeight="1" x14ac:dyDescent="0.2">
      <c r="A20" s="413"/>
      <c r="B20" s="482"/>
      <c r="C20" s="1583" t="s">
        <v>127</v>
      </c>
      <c r="D20" s="1583"/>
      <c r="E20" s="1170" t="s">
        <v>9</v>
      </c>
      <c r="F20" s="1170" t="s">
        <v>9</v>
      </c>
      <c r="G20" s="1170">
        <v>1759</v>
      </c>
      <c r="H20" s="1170">
        <v>262</v>
      </c>
      <c r="I20" s="1170">
        <v>916</v>
      </c>
      <c r="J20" s="1170" t="s">
        <v>9</v>
      </c>
      <c r="K20" s="1170" t="s">
        <v>9</v>
      </c>
      <c r="L20" s="1170" t="s">
        <v>9</v>
      </c>
      <c r="M20" s="1170" t="s">
        <v>9</v>
      </c>
      <c r="N20" s="1170" t="s">
        <v>9</v>
      </c>
      <c r="O20" s="1170" t="s">
        <v>9</v>
      </c>
      <c r="P20" s="1170" t="s">
        <v>9</v>
      </c>
      <c r="Q20" s="1170" t="s">
        <v>9</v>
      </c>
      <c r="R20" s="501"/>
      <c r="S20" s="478"/>
      <c r="T20" s="502"/>
      <c r="U20" s="1041"/>
    </row>
    <row r="21" spans="1:22" ht="9.75" customHeight="1" x14ac:dyDescent="0.2">
      <c r="A21" s="413"/>
      <c r="B21" s="482"/>
      <c r="C21" s="1583" t="s">
        <v>126</v>
      </c>
      <c r="D21" s="1583"/>
      <c r="E21" s="1170" t="s">
        <v>9</v>
      </c>
      <c r="F21" s="1170" t="s">
        <v>9</v>
      </c>
      <c r="G21" s="1170" t="s">
        <v>9</v>
      </c>
      <c r="H21" s="1170" t="s">
        <v>9</v>
      </c>
      <c r="I21" s="1170" t="s">
        <v>9</v>
      </c>
      <c r="J21" s="1170" t="s">
        <v>9</v>
      </c>
      <c r="K21" s="1170" t="s">
        <v>9</v>
      </c>
      <c r="L21" s="1170" t="s">
        <v>9</v>
      </c>
      <c r="M21" s="1170" t="s">
        <v>9</v>
      </c>
      <c r="N21" s="1170" t="s">
        <v>9</v>
      </c>
      <c r="O21" s="1170" t="s">
        <v>9</v>
      </c>
      <c r="P21" s="1170" t="s">
        <v>9</v>
      </c>
      <c r="Q21" s="1170" t="s">
        <v>9</v>
      </c>
      <c r="R21" s="539"/>
      <c r="S21" s="423"/>
      <c r="T21" s="476"/>
      <c r="V21" s="476"/>
    </row>
    <row r="22" spans="1:22" ht="9.75" customHeight="1" x14ac:dyDescent="0.2">
      <c r="A22" s="413"/>
      <c r="B22" s="482"/>
      <c r="C22" s="1583" t="s">
        <v>125</v>
      </c>
      <c r="D22" s="1583"/>
      <c r="E22" s="1170">
        <v>2914</v>
      </c>
      <c r="F22" s="1170">
        <v>1756</v>
      </c>
      <c r="G22" s="1170">
        <v>5427</v>
      </c>
      <c r="H22" s="1170">
        <v>23273</v>
      </c>
      <c r="I22" s="1170">
        <v>31263</v>
      </c>
      <c r="J22" s="1170" t="s">
        <v>9</v>
      </c>
      <c r="K22" s="1170" t="s">
        <v>9</v>
      </c>
      <c r="L22" s="1170">
        <v>32357</v>
      </c>
      <c r="M22" s="1170">
        <v>307</v>
      </c>
      <c r="N22" s="1170">
        <v>2990</v>
      </c>
      <c r="O22" s="1170">
        <v>655</v>
      </c>
      <c r="P22" s="1170">
        <v>1522</v>
      </c>
      <c r="Q22" s="1170">
        <v>34811</v>
      </c>
      <c r="R22" s="539"/>
      <c r="S22" s="423"/>
      <c r="T22" s="476"/>
      <c r="U22" s="1041"/>
    </row>
    <row r="23" spans="1:22" ht="9.75" customHeight="1" x14ac:dyDescent="0.2">
      <c r="A23" s="413"/>
      <c r="B23" s="482"/>
      <c r="C23" s="1583" t="s">
        <v>124</v>
      </c>
      <c r="D23" s="1583"/>
      <c r="E23" s="1170" t="s">
        <v>9</v>
      </c>
      <c r="F23" s="1170">
        <v>11</v>
      </c>
      <c r="G23" s="1170" t="s">
        <v>9</v>
      </c>
      <c r="H23" s="1170" t="s">
        <v>9</v>
      </c>
      <c r="I23" s="1170" t="s">
        <v>9</v>
      </c>
      <c r="J23" s="1170" t="s">
        <v>9</v>
      </c>
      <c r="K23" s="1170" t="s">
        <v>9</v>
      </c>
      <c r="L23" s="1170" t="s">
        <v>9</v>
      </c>
      <c r="M23" s="1170" t="s">
        <v>9</v>
      </c>
      <c r="N23" s="1170" t="s">
        <v>9</v>
      </c>
      <c r="O23" s="1170" t="s">
        <v>9</v>
      </c>
      <c r="P23" s="1170" t="s">
        <v>9</v>
      </c>
      <c r="Q23" s="1170" t="s">
        <v>9</v>
      </c>
      <c r="R23" s="539"/>
      <c r="S23" s="423"/>
      <c r="V23" s="476"/>
    </row>
    <row r="24" spans="1:22" ht="9.75" customHeight="1" x14ac:dyDescent="0.2">
      <c r="A24" s="413"/>
      <c r="B24" s="482"/>
      <c r="C24" s="1583" t="s">
        <v>123</v>
      </c>
      <c r="D24" s="1583"/>
      <c r="E24" s="1170" t="s">
        <v>9</v>
      </c>
      <c r="F24" s="1170" t="s">
        <v>9</v>
      </c>
      <c r="G24" s="1170" t="s">
        <v>9</v>
      </c>
      <c r="H24" s="1170" t="s">
        <v>9</v>
      </c>
      <c r="I24" s="1170" t="s">
        <v>9</v>
      </c>
      <c r="J24" s="1170" t="s">
        <v>9</v>
      </c>
      <c r="K24" s="1170" t="s">
        <v>9</v>
      </c>
      <c r="L24" s="1170">
        <v>114</v>
      </c>
      <c r="M24" s="1170" t="s">
        <v>9</v>
      </c>
      <c r="N24" s="1170" t="s">
        <v>9</v>
      </c>
      <c r="O24" s="1170" t="s">
        <v>9</v>
      </c>
      <c r="P24" s="1170" t="s">
        <v>9</v>
      </c>
      <c r="Q24" s="1170" t="s">
        <v>9</v>
      </c>
      <c r="R24" s="539"/>
      <c r="S24" s="423"/>
      <c r="U24" s="1041"/>
    </row>
    <row r="25" spans="1:22" ht="9.75" customHeight="1" x14ac:dyDescent="0.2">
      <c r="A25" s="413"/>
      <c r="B25" s="482"/>
      <c r="C25" s="1583" t="s">
        <v>122</v>
      </c>
      <c r="D25" s="1583"/>
      <c r="E25" s="1170" t="s">
        <v>9</v>
      </c>
      <c r="F25" s="1170" t="s">
        <v>9</v>
      </c>
      <c r="G25" s="1170" t="s">
        <v>9</v>
      </c>
      <c r="H25" s="1170" t="s">
        <v>9</v>
      </c>
      <c r="I25" s="1170">
        <v>104048</v>
      </c>
      <c r="J25" s="1170" t="s">
        <v>9</v>
      </c>
      <c r="K25" s="1170" t="s">
        <v>9</v>
      </c>
      <c r="L25" s="1170" t="s">
        <v>9</v>
      </c>
      <c r="M25" s="1170" t="s">
        <v>9</v>
      </c>
      <c r="N25" s="1170" t="s">
        <v>9</v>
      </c>
      <c r="O25" s="1170" t="s">
        <v>9</v>
      </c>
      <c r="P25" s="1170" t="s">
        <v>9</v>
      </c>
      <c r="Q25" s="1170" t="s">
        <v>9</v>
      </c>
      <c r="R25" s="539"/>
      <c r="S25" s="423"/>
      <c r="T25" s="476"/>
      <c r="U25" s="1041"/>
    </row>
    <row r="26" spans="1:22" ht="9.75" customHeight="1" x14ac:dyDescent="0.2">
      <c r="A26" s="413"/>
      <c r="B26" s="482"/>
      <c r="C26" s="1583" t="s">
        <v>121</v>
      </c>
      <c r="D26" s="1583"/>
      <c r="E26" s="1170">
        <v>6622</v>
      </c>
      <c r="F26" s="1170">
        <v>4378</v>
      </c>
      <c r="G26" s="1170">
        <v>9664</v>
      </c>
      <c r="H26" s="1170">
        <v>109</v>
      </c>
      <c r="I26" s="1170" t="s">
        <v>9</v>
      </c>
      <c r="J26" s="1170">
        <v>8918</v>
      </c>
      <c r="K26" s="1170">
        <v>14369</v>
      </c>
      <c r="L26" s="1170" t="s">
        <v>9</v>
      </c>
      <c r="M26" s="1170" t="s">
        <v>9</v>
      </c>
      <c r="N26" s="1170">
        <v>4473</v>
      </c>
      <c r="O26" s="1170" t="s">
        <v>9</v>
      </c>
      <c r="P26" s="1170">
        <v>1654</v>
      </c>
      <c r="Q26" s="1170" t="s">
        <v>9</v>
      </c>
      <c r="R26" s="539"/>
      <c r="S26" s="423"/>
      <c r="T26" s="476"/>
      <c r="U26" s="1041"/>
      <c r="V26" s="476"/>
    </row>
    <row r="27" spans="1:22" ht="9.75" customHeight="1" x14ac:dyDescent="0.2">
      <c r="A27" s="413"/>
      <c r="B27" s="482"/>
      <c r="C27" s="1583" t="s">
        <v>120</v>
      </c>
      <c r="D27" s="1583"/>
      <c r="E27" s="1170">
        <v>364</v>
      </c>
      <c r="F27" s="1170">
        <v>1314</v>
      </c>
      <c r="G27" s="1170">
        <v>174</v>
      </c>
      <c r="H27" s="1170">
        <v>40</v>
      </c>
      <c r="I27" s="1170">
        <v>3416</v>
      </c>
      <c r="J27" s="1170" t="s">
        <v>9</v>
      </c>
      <c r="K27" s="1170" t="s">
        <v>9</v>
      </c>
      <c r="L27" s="1170" t="s">
        <v>9</v>
      </c>
      <c r="M27" s="1170" t="s">
        <v>9</v>
      </c>
      <c r="N27" s="1170">
        <v>140</v>
      </c>
      <c r="O27" s="1170" t="s">
        <v>9</v>
      </c>
      <c r="P27" s="1170">
        <v>59</v>
      </c>
      <c r="Q27" s="1170">
        <v>10934</v>
      </c>
      <c r="R27" s="539"/>
      <c r="S27" s="423"/>
    </row>
    <row r="28" spans="1:22" ht="9.75" customHeight="1" x14ac:dyDescent="0.2">
      <c r="A28" s="413"/>
      <c r="B28" s="482"/>
      <c r="C28" s="1583" t="s">
        <v>119</v>
      </c>
      <c r="D28" s="1583"/>
      <c r="E28" s="1170" t="s">
        <v>9</v>
      </c>
      <c r="F28" s="1170" t="s">
        <v>9</v>
      </c>
      <c r="G28" s="1170" t="s">
        <v>9</v>
      </c>
      <c r="H28" s="1170" t="s">
        <v>9</v>
      </c>
      <c r="I28" s="1170" t="s">
        <v>9</v>
      </c>
      <c r="J28" s="1170" t="s">
        <v>9</v>
      </c>
      <c r="K28" s="1170" t="s">
        <v>9</v>
      </c>
      <c r="L28" s="1170" t="s">
        <v>9</v>
      </c>
      <c r="M28" s="1170" t="s">
        <v>9</v>
      </c>
      <c r="N28" s="1170" t="s">
        <v>9</v>
      </c>
      <c r="O28" s="1170" t="s">
        <v>9</v>
      </c>
      <c r="P28" s="1170" t="s">
        <v>9</v>
      </c>
      <c r="Q28" s="1170" t="s">
        <v>9</v>
      </c>
      <c r="R28" s="539"/>
      <c r="S28" s="423"/>
      <c r="U28" s="1041"/>
    </row>
    <row r="29" spans="1:22" ht="9.75" customHeight="1" x14ac:dyDescent="0.2">
      <c r="A29" s="413"/>
      <c r="B29" s="482"/>
      <c r="C29" s="1583" t="s">
        <v>118</v>
      </c>
      <c r="D29" s="1583"/>
      <c r="E29" s="1170" t="s">
        <v>9</v>
      </c>
      <c r="F29" s="1170" t="s">
        <v>9</v>
      </c>
      <c r="G29" s="1170" t="s">
        <v>9</v>
      </c>
      <c r="H29" s="1170" t="s">
        <v>9</v>
      </c>
      <c r="I29" s="1170" t="s">
        <v>9</v>
      </c>
      <c r="J29" s="1170" t="s">
        <v>9</v>
      </c>
      <c r="K29" s="1170" t="s">
        <v>9</v>
      </c>
      <c r="L29" s="1170" t="s">
        <v>9</v>
      </c>
      <c r="M29" s="1170" t="s">
        <v>9</v>
      </c>
      <c r="N29" s="1170" t="s">
        <v>9</v>
      </c>
      <c r="O29" s="1170" t="s">
        <v>9</v>
      </c>
      <c r="P29" s="1170" t="s">
        <v>9</v>
      </c>
      <c r="Q29" s="1170" t="s">
        <v>9</v>
      </c>
      <c r="R29" s="539"/>
      <c r="S29" s="423"/>
      <c r="U29" s="1041"/>
    </row>
    <row r="30" spans="1:22" ht="9.75" customHeight="1" x14ac:dyDescent="0.2">
      <c r="A30" s="413"/>
      <c r="B30" s="482"/>
      <c r="C30" s="1583" t="s">
        <v>117</v>
      </c>
      <c r="D30" s="1583"/>
      <c r="E30" s="1170" t="s">
        <v>9</v>
      </c>
      <c r="F30" s="1170" t="s">
        <v>9</v>
      </c>
      <c r="G30" s="1170" t="s">
        <v>9</v>
      </c>
      <c r="H30" s="1170" t="s">
        <v>9</v>
      </c>
      <c r="I30" s="1170" t="s">
        <v>9</v>
      </c>
      <c r="J30" s="1170" t="s">
        <v>9</v>
      </c>
      <c r="K30" s="1170" t="s">
        <v>9</v>
      </c>
      <c r="L30" s="1170" t="s">
        <v>9</v>
      </c>
      <c r="M30" s="1170" t="s">
        <v>9</v>
      </c>
      <c r="N30" s="1170" t="s">
        <v>9</v>
      </c>
      <c r="O30" s="1170" t="s">
        <v>9</v>
      </c>
      <c r="P30" s="1170" t="s">
        <v>9</v>
      </c>
      <c r="Q30" s="1170" t="s">
        <v>9</v>
      </c>
      <c r="R30" s="539"/>
      <c r="S30" s="423"/>
    </row>
    <row r="31" spans="1:22" ht="9.75" customHeight="1" x14ac:dyDescent="0.2">
      <c r="A31" s="413"/>
      <c r="B31" s="482"/>
      <c r="C31" s="1584" t="s">
        <v>458</v>
      </c>
      <c r="D31" s="1584"/>
      <c r="E31" s="1170" t="s">
        <v>9</v>
      </c>
      <c r="F31" s="1170" t="s">
        <v>9</v>
      </c>
      <c r="G31" s="1170" t="s">
        <v>9</v>
      </c>
      <c r="H31" s="1170" t="s">
        <v>9</v>
      </c>
      <c r="I31" s="1170" t="s">
        <v>9</v>
      </c>
      <c r="J31" s="1170" t="s">
        <v>9</v>
      </c>
      <c r="K31" s="1170" t="s">
        <v>9</v>
      </c>
      <c r="L31" s="1170" t="s">
        <v>9</v>
      </c>
      <c r="M31" s="1170" t="s">
        <v>9</v>
      </c>
      <c r="N31" s="1170" t="s">
        <v>9</v>
      </c>
      <c r="O31" s="1170" t="s">
        <v>9</v>
      </c>
      <c r="P31" s="1170" t="s">
        <v>9</v>
      </c>
      <c r="Q31" s="1170" t="s">
        <v>9</v>
      </c>
      <c r="R31" s="511"/>
      <c r="S31" s="423"/>
    </row>
    <row r="32" spans="1:22" ht="9.75" customHeight="1" x14ac:dyDescent="0.2">
      <c r="A32" s="413"/>
      <c r="B32" s="482"/>
      <c r="C32" s="1583" t="s">
        <v>116</v>
      </c>
      <c r="D32" s="1583"/>
      <c r="E32" s="1170" t="s">
        <v>9</v>
      </c>
      <c r="F32" s="1170" t="s">
        <v>9</v>
      </c>
      <c r="G32" s="1170" t="s">
        <v>9</v>
      </c>
      <c r="H32" s="1170" t="s">
        <v>9</v>
      </c>
      <c r="I32" s="1170" t="s">
        <v>9</v>
      </c>
      <c r="J32" s="1170" t="s">
        <v>9</v>
      </c>
      <c r="K32" s="1170" t="s">
        <v>9</v>
      </c>
      <c r="L32" s="1170" t="s">
        <v>9</v>
      </c>
      <c r="M32" s="1170">
        <v>19955</v>
      </c>
      <c r="N32" s="1170" t="s">
        <v>9</v>
      </c>
      <c r="O32" s="1170" t="s">
        <v>9</v>
      </c>
      <c r="P32" s="1170" t="s">
        <v>9</v>
      </c>
      <c r="Q32" s="1170" t="s">
        <v>9</v>
      </c>
      <c r="R32" s="511"/>
      <c r="S32" s="423"/>
    </row>
    <row r="33" spans="1:23" ht="9.75" customHeight="1" x14ac:dyDescent="0.2">
      <c r="A33" s="413"/>
      <c r="B33" s="482"/>
      <c r="C33" s="1583" t="s">
        <v>115</v>
      </c>
      <c r="D33" s="1583"/>
      <c r="E33" s="1170" t="s">
        <v>9</v>
      </c>
      <c r="F33" s="1170" t="s">
        <v>9</v>
      </c>
      <c r="G33" s="1170">
        <v>3005</v>
      </c>
      <c r="H33" s="1170" t="s">
        <v>9</v>
      </c>
      <c r="I33" s="1170" t="s">
        <v>9</v>
      </c>
      <c r="J33" s="1170">
        <v>256</v>
      </c>
      <c r="K33" s="1170" t="s">
        <v>9</v>
      </c>
      <c r="L33" s="1170" t="s">
        <v>9</v>
      </c>
      <c r="M33" s="1170" t="s">
        <v>9</v>
      </c>
      <c r="N33" s="1170" t="s">
        <v>9</v>
      </c>
      <c r="O33" s="1170" t="s">
        <v>9</v>
      </c>
      <c r="P33" s="1170" t="s">
        <v>9</v>
      </c>
      <c r="Q33" s="1170" t="s">
        <v>9</v>
      </c>
      <c r="R33" s="511"/>
      <c r="S33" s="423"/>
    </row>
    <row r="34" spans="1:23" ht="9.75" customHeight="1" x14ac:dyDescent="0.2">
      <c r="A34" s="413">
        <v>4661</v>
      </c>
      <c r="B34" s="482"/>
      <c r="C34" s="1585" t="s">
        <v>114</v>
      </c>
      <c r="D34" s="1585"/>
      <c r="E34" s="1170" t="s">
        <v>9</v>
      </c>
      <c r="F34" s="1170" t="s">
        <v>9</v>
      </c>
      <c r="G34" s="1170" t="s">
        <v>9</v>
      </c>
      <c r="H34" s="1170" t="s">
        <v>9</v>
      </c>
      <c r="I34" s="1170" t="s">
        <v>9</v>
      </c>
      <c r="J34" s="1170" t="s">
        <v>9</v>
      </c>
      <c r="K34" s="1170" t="s">
        <v>9</v>
      </c>
      <c r="L34" s="1170" t="s">
        <v>9</v>
      </c>
      <c r="M34" s="1170" t="s">
        <v>9</v>
      </c>
      <c r="N34" s="1170" t="s">
        <v>9</v>
      </c>
      <c r="O34" s="1170" t="s">
        <v>9</v>
      </c>
      <c r="P34" s="1170" t="s">
        <v>9</v>
      </c>
      <c r="Q34" s="1170" t="s">
        <v>9</v>
      </c>
      <c r="R34" s="511"/>
      <c r="S34" s="423"/>
    </row>
    <row r="35" spans="1:23" ht="9.75" customHeight="1" x14ac:dyDescent="0.2">
      <c r="A35" s="413"/>
      <c r="B35" s="482"/>
      <c r="C35" s="1583" t="s">
        <v>113</v>
      </c>
      <c r="D35" s="1583"/>
      <c r="E35" s="1170">
        <v>49</v>
      </c>
      <c r="F35" s="1170" t="s">
        <v>9</v>
      </c>
      <c r="G35" s="1170" t="s">
        <v>9</v>
      </c>
      <c r="H35" s="1170" t="s">
        <v>9</v>
      </c>
      <c r="I35" s="1170" t="s">
        <v>9</v>
      </c>
      <c r="J35" s="1170" t="s">
        <v>9</v>
      </c>
      <c r="K35" s="1170" t="s">
        <v>9</v>
      </c>
      <c r="L35" s="1170" t="s">
        <v>9</v>
      </c>
      <c r="M35" s="1170" t="s">
        <v>9</v>
      </c>
      <c r="N35" s="1170" t="s">
        <v>9</v>
      </c>
      <c r="O35" s="1170" t="s">
        <v>9</v>
      </c>
      <c r="P35" s="1170">
        <v>13</v>
      </c>
      <c r="Q35" s="1170" t="s">
        <v>9</v>
      </c>
      <c r="R35" s="511"/>
      <c r="S35" s="423"/>
    </row>
    <row r="36" spans="1:23" ht="9.75" customHeight="1" x14ac:dyDescent="0.2">
      <c r="A36" s="413"/>
      <c r="B36" s="482"/>
      <c r="C36" s="1583" t="s">
        <v>112</v>
      </c>
      <c r="D36" s="1583"/>
      <c r="E36" s="1170" t="s">
        <v>9</v>
      </c>
      <c r="F36" s="1170" t="s">
        <v>9</v>
      </c>
      <c r="G36" s="1170" t="s">
        <v>9</v>
      </c>
      <c r="H36" s="1170" t="s">
        <v>9</v>
      </c>
      <c r="I36" s="1170">
        <v>18589</v>
      </c>
      <c r="J36" s="1170">
        <v>520</v>
      </c>
      <c r="K36" s="1170" t="s">
        <v>9</v>
      </c>
      <c r="L36" s="1170" t="s">
        <v>9</v>
      </c>
      <c r="M36" s="1170" t="s">
        <v>9</v>
      </c>
      <c r="N36" s="1170" t="s">
        <v>9</v>
      </c>
      <c r="O36" s="1170" t="s">
        <v>9</v>
      </c>
      <c r="P36" s="1170" t="s">
        <v>9</v>
      </c>
      <c r="Q36" s="1170">
        <v>6966</v>
      </c>
      <c r="R36" s="511"/>
      <c r="S36" s="423"/>
    </row>
    <row r="37" spans="1:23" ht="9.75" customHeight="1" x14ac:dyDescent="0.2">
      <c r="A37" s="413"/>
      <c r="B37" s="482"/>
      <c r="C37" s="1583" t="s">
        <v>289</v>
      </c>
      <c r="D37" s="1583"/>
      <c r="E37" s="1170" t="s">
        <v>9</v>
      </c>
      <c r="F37" s="1170" t="s">
        <v>9</v>
      </c>
      <c r="G37" s="1170" t="s">
        <v>9</v>
      </c>
      <c r="H37" s="1170" t="s">
        <v>9</v>
      </c>
      <c r="I37" s="1170" t="s">
        <v>9</v>
      </c>
      <c r="J37" s="1170" t="s">
        <v>9</v>
      </c>
      <c r="K37" s="1170" t="s">
        <v>9</v>
      </c>
      <c r="L37" s="1170" t="s">
        <v>9</v>
      </c>
      <c r="M37" s="1170" t="s">
        <v>9</v>
      </c>
      <c r="N37" s="1170" t="s">
        <v>9</v>
      </c>
      <c r="O37" s="1170" t="s">
        <v>9</v>
      </c>
      <c r="P37" s="1170" t="s">
        <v>9</v>
      </c>
      <c r="Q37" s="1170">
        <v>8</v>
      </c>
      <c r="R37" s="539"/>
      <c r="S37" s="423"/>
    </row>
    <row r="38" spans="1:23" ht="9.75" customHeight="1" x14ac:dyDescent="0.2">
      <c r="A38" s="413"/>
      <c r="B38" s="482"/>
      <c r="C38" s="1583" t="s">
        <v>111</v>
      </c>
      <c r="D38" s="1583"/>
      <c r="E38" s="1170" t="s">
        <v>9</v>
      </c>
      <c r="F38" s="1170" t="s">
        <v>9</v>
      </c>
      <c r="G38" s="1170" t="s">
        <v>9</v>
      </c>
      <c r="H38" s="1170" t="s">
        <v>9</v>
      </c>
      <c r="I38" s="1170" t="s">
        <v>9</v>
      </c>
      <c r="J38" s="1170" t="s">
        <v>9</v>
      </c>
      <c r="K38" s="1170" t="s">
        <v>9</v>
      </c>
      <c r="L38" s="1170" t="s">
        <v>9</v>
      </c>
      <c r="M38" s="1170" t="s">
        <v>9</v>
      </c>
      <c r="N38" s="1170" t="s">
        <v>9</v>
      </c>
      <c r="O38" s="1170" t="s">
        <v>9</v>
      </c>
      <c r="P38" s="1170" t="s">
        <v>9</v>
      </c>
      <c r="Q38" s="1170" t="s">
        <v>9</v>
      </c>
      <c r="R38" s="539"/>
      <c r="S38" s="423"/>
    </row>
    <row r="39" spans="1:23" ht="9.75" customHeight="1" x14ac:dyDescent="0.2">
      <c r="A39" s="413"/>
      <c r="B39" s="482"/>
      <c r="C39" s="1583" t="s">
        <v>110</v>
      </c>
      <c r="D39" s="1583"/>
      <c r="E39" s="1170" t="s">
        <v>9</v>
      </c>
      <c r="F39" s="1170" t="s">
        <v>9</v>
      </c>
      <c r="G39" s="1170" t="s">
        <v>9</v>
      </c>
      <c r="H39" s="1170" t="s">
        <v>9</v>
      </c>
      <c r="I39" s="1170" t="s">
        <v>9</v>
      </c>
      <c r="J39" s="1170" t="s">
        <v>9</v>
      </c>
      <c r="K39" s="1170" t="s">
        <v>9</v>
      </c>
      <c r="L39" s="1170" t="s">
        <v>9</v>
      </c>
      <c r="M39" s="1170" t="s">
        <v>9</v>
      </c>
      <c r="N39" s="1170" t="s">
        <v>9</v>
      </c>
      <c r="O39" s="1170" t="s">
        <v>9</v>
      </c>
      <c r="P39" s="1170" t="s">
        <v>9</v>
      </c>
      <c r="Q39" s="1170" t="s">
        <v>9</v>
      </c>
      <c r="R39" s="539"/>
      <c r="S39" s="423"/>
    </row>
    <row r="40" spans="1:23" s="502" customFormat="1" ht="9.75" customHeight="1" x14ac:dyDescent="0.2">
      <c r="A40" s="499"/>
      <c r="B40" s="500"/>
      <c r="C40" s="1583" t="s">
        <v>109</v>
      </c>
      <c r="D40" s="1583"/>
      <c r="E40" s="1170" t="s">
        <v>9</v>
      </c>
      <c r="F40" s="1170" t="s">
        <v>9</v>
      </c>
      <c r="G40" s="1170" t="s">
        <v>9</v>
      </c>
      <c r="H40" s="1170" t="s">
        <v>9</v>
      </c>
      <c r="I40" s="1170" t="s">
        <v>9</v>
      </c>
      <c r="J40" s="1170" t="s">
        <v>9</v>
      </c>
      <c r="K40" s="1170" t="s">
        <v>9</v>
      </c>
      <c r="L40" s="1170" t="s">
        <v>9</v>
      </c>
      <c r="M40" s="1170" t="s">
        <v>9</v>
      </c>
      <c r="N40" s="1170" t="s">
        <v>9</v>
      </c>
      <c r="O40" s="1170" t="s">
        <v>9</v>
      </c>
      <c r="P40" s="1170" t="s">
        <v>9</v>
      </c>
      <c r="Q40" s="1170" t="s">
        <v>9</v>
      </c>
      <c r="R40" s="539"/>
      <c r="S40" s="478"/>
      <c r="U40" s="1039"/>
    </row>
    <row r="41" spans="1:23" s="502" customFormat="1" ht="9.75" customHeight="1" x14ac:dyDescent="0.2">
      <c r="A41" s="499"/>
      <c r="B41" s="500"/>
      <c r="C41" s="1602" t="s">
        <v>108</v>
      </c>
      <c r="D41" s="1602"/>
      <c r="E41" s="1170" t="s">
        <v>9</v>
      </c>
      <c r="F41" s="1170" t="s">
        <v>9</v>
      </c>
      <c r="G41" s="1170" t="s">
        <v>9</v>
      </c>
      <c r="H41" s="1170" t="s">
        <v>9</v>
      </c>
      <c r="I41" s="1170" t="s">
        <v>9</v>
      </c>
      <c r="J41" s="1170" t="s">
        <v>9</v>
      </c>
      <c r="K41" s="1170" t="s">
        <v>9</v>
      </c>
      <c r="L41" s="1170">
        <v>78498</v>
      </c>
      <c r="M41" s="1170" t="s">
        <v>9</v>
      </c>
      <c r="N41" s="1170" t="s">
        <v>9</v>
      </c>
      <c r="O41" s="1170" t="s">
        <v>9</v>
      </c>
      <c r="P41" s="1170" t="s">
        <v>9</v>
      </c>
      <c r="Q41" s="1170" t="s">
        <v>9</v>
      </c>
      <c r="R41" s="539"/>
      <c r="S41" s="478"/>
      <c r="U41" s="1039"/>
    </row>
    <row r="42" spans="1:23" s="427" customFormat="1" ht="29.25" customHeight="1" x14ac:dyDescent="0.2">
      <c r="A42" s="425"/>
      <c r="B42" s="587"/>
      <c r="C42" s="1603" t="s">
        <v>618</v>
      </c>
      <c r="D42" s="1603"/>
      <c r="E42" s="1603"/>
      <c r="F42" s="1603"/>
      <c r="G42" s="1603"/>
      <c r="H42" s="1603"/>
      <c r="I42" s="1603"/>
      <c r="J42" s="1603"/>
      <c r="K42" s="1603"/>
      <c r="L42" s="1603"/>
      <c r="M42" s="1603"/>
      <c r="N42" s="1603"/>
      <c r="O42" s="1603"/>
      <c r="P42" s="1603"/>
      <c r="Q42" s="1603"/>
      <c r="R42" s="650"/>
      <c r="S42" s="426"/>
      <c r="U42" s="1042"/>
    </row>
    <row r="43" spans="1:23" ht="13.5" customHeight="1" x14ac:dyDescent="0.2">
      <c r="A43" s="413"/>
      <c r="B43" s="482"/>
      <c r="C43" s="1592" t="s">
        <v>180</v>
      </c>
      <c r="D43" s="1593"/>
      <c r="E43" s="1593"/>
      <c r="F43" s="1593"/>
      <c r="G43" s="1593"/>
      <c r="H43" s="1593"/>
      <c r="I43" s="1593"/>
      <c r="J43" s="1593"/>
      <c r="K43" s="1593"/>
      <c r="L43" s="1593"/>
      <c r="M43" s="1593"/>
      <c r="N43" s="1593"/>
      <c r="O43" s="1593"/>
      <c r="P43" s="1593"/>
      <c r="Q43" s="1594"/>
      <c r="R43" s="423"/>
      <c r="S43" s="423"/>
    </row>
    <row r="44" spans="1:23" s="527" customFormat="1" ht="2.25" customHeight="1" x14ac:dyDescent="0.2">
      <c r="A44" s="524"/>
      <c r="B44" s="525"/>
      <c r="C44" s="526"/>
      <c r="D44" s="442"/>
      <c r="E44" s="910"/>
      <c r="F44" s="910"/>
      <c r="G44" s="910"/>
      <c r="H44" s="910"/>
      <c r="I44" s="910"/>
      <c r="J44" s="910"/>
      <c r="K44" s="910"/>
      <c r="L44" s="910"/>
      <c r="M44" s="910"/>
      <c r="N44" s="910"/>
      <c r="O44" s="910"/>
      <c r="P44" s="910"/>
      <c r="Q44" s="910"/>
      <c r="R44" s="459"/>
      <c r="S44" s="459"/>
      <c r="U44" s="1039"/>
    </row>
    <row r="45" spans="1:23" ht="12.75" customHeight="1" x14ac:dyDescent="0.2">
      <c r="A45" s="413"/>
      <c r="B45" s="482"/>
      <c r="C45" s="428"/>
      <c r="D45" s="428"/>
      <c r="E45" s="837">
        <v>2003</v>
      </c>
      <c r="F45" s="1009">
        <v>2004</v>
      </c>
      <c r="G45" s="1009">
        <v>2005</v>
      </c>
      <c r="H45" s="837">
        <v>2006</v>
      </c>
      <c r="I45" s="1009">
        <v>2007</v>
      </c>
      <c r="J45" s="1009">
        <v>2008</v>
      </c>
      <c r="K45" s="837">
        <v>2009</v>
      </c>
      <c r="L45" s="1009">
        <v>2010</v>
      </c>
      <c r="M45" s="1009">
        <v>2011</v>
      </c>
      <c r="N45" s="837">
        <v>2012</v>
      </c>
      <c r="O45" s="1009">
        <v>2013</v>
      </c>
      <c r="P45" s="1009">
        <v>2014</v>
      </c>
      <c r="Q45" s="837">
        <v>2015</v>
      </c>
      <c r="R45" s="539"/>
      <c r="S45" s="423"/>
      <c r="T45" s="1017"/>
      <c r="U45" s="1043"/>
      <c r="V45" s="1017"/>
      <c r="W45" s="1017"/>
    </row>
    <row r="46" spans="1:23" s="1014" customFormat="1" ht="11.25" customHeight="1" x14ac:dyDescent="0.2">
      <c r="A46" s="1010"/>
      <c r="B46" s="1011"/>
      <c r="C46" s="1610" t="s">
        <v>68</v>
      </c>
      <c r="D46" s="1610"/>
      <c r="E46" s="1015">
        <v>521</v>
      </c>
      <c r="F46" s="1015">
        <v>208</v>
      </c>
      <c r="G46" s="1015">
        <v>334</v>
      </c>
      <c r="H46" s="1015">
        <v>396</v>
      </c>
      <c r="I46" s="1015">
        <v>343</v>
      </c>
      <c r="J46" s="1015">
        <v>441</v>
      </c>
      <c r="K46" s="1015">
        <v>361</v>
      </c>
      <c r="L46" s="1015">
        <v>352</v>
      </c>
      <c r="M46" s="1015">
        <v>200</v>
      </c>
      <c r="N46" s="1015">
        <v>107</v>
      </c>
      <c r="O46" s="1015">
        <v>106</v>
      </c>
      <c r="P46" s="1015">
        <v>174</v>
      </c>
      <c r="Q46" s="1015">
        <v>182</v>
      </c>
      <c r="R46" s="1012"/>
      <c r="S46" s="1013"/>
      <c r="T46" s="1017"/>
      <c r="U46" s="1155"/>
      <c r="V46" s="1017"/>
      <c r="W46" s="1017"/>
    </row>
    <row r="47" spans="1:23" s="1014" customFormat="1" ht="11.25" customHeight="1" x14ac:dyDescent="0.2">
      <c r="A47" s="1010"/>
      <c r="B47" s="1011"/>
      <c r="C47" s="1611" t="s">
        <v>418</v>
      </c>
      <c r="D47" s="1610"/>
      <c r="E47" s="1015">
        <v>370</v>
      </c>
      <c r="F47" s="1015">
        <v>167</v>
      </c>
      <c r="G47" s="1015">
        <v>277</v>
      </c>
      <c r="H47" s="1015">
        <v>258</v>
      </c>
      <c r="I47" s="1015">
        <v>268</v>
      </c>
      <c r="J47" s="1015">
        <v>304</v>
      </c>
      <c r="K47" s="1015">
        <v>259</v>
      </c>
      <c r="L47" s="1015">
        <v>234</v>
      </c>
      <c r="M47" s="1015">
        <v>183</v>
      </c>
      <c r="N47" s="1015">
        <v>94</v>
      </c>
      <c r="O47" s="1015">
        <v>97</v>
      </c>
      <c r="P47" s="1015">
        <v>161</v>
      </c>
      <c r="Q47" s="1015">
        <v>145</v>
      </c>
      <c r="R47" s="1012"/>
      <c r="S47" s="1013"/>
      <c r="T47" s="1017"/>
      <c r="U47" s="1043"/>
      <c r="V47" s="1017"/>
      <c r="W47" s="1017"/>
    </row>
    <row r="48" spans="1:23" s="502" customFormat="1" ht="10.5" customHeight="1" x14ac:dyDescent="0.2">
      <c r="A48" s="499"/>
      <c r="B48" s="500"/>
      <c r="C48" s="1007"/>
      <c r="D48" s="591" t="s">
        <v>246</v>
      </c>
      <c r="E48" s="1170">
        <v>232</v>
      </c>
      <c r="F48" s="1170">
        <v>100</v>
      </c>
      <c r="G48" s="1170">
        <v>151</v>
      </c>
      <c r="H48" s="1170">
        <v>153</v>
      </c>
      <c r="I48" s="1170">
        <v>160</v>
      </c>
      <c r="J48" s="1170">
        <v>172</v>
      </c>
      <c r="K48" s="1170">
        <v>142</v>
      </c>
      <c r="L48" s="1170">
        <v>141</v>
      </c>
      <c r="M48" s="1170">
        <v>93</v>
      </c>
      <c r="N48" s="1170">
        <v>36</v>
      </c>
      <c r="O48" s="1170">
        <v>27</v>
      </c>
      <c r="P48" s="1170">
        <v>49</v>
      </c>
      <c r="Q48" s="1170">
        <v>65</v>
      </c>
      <c r="R48" s="539"/>
      <c r="S48" s="478"/>
      <c r="T48" s="1017"/>
      <c r="U48" s="1043"/>
      <c r="V48" s="1017"/>
      <c r="W48" s="1017"/>
    </row>
    <row r="49" spans="1:23" s="502" customFormat="1" ht="10.5" customHeight="1" x14ac:dyDescent="0.2">
      <c r="A49" s="499"/>
      <c r="B49" s="500"/>
      <c r="C49" s="1007"/>
      <c r="D49" s="591" t="s">
        <v>247</v>
      </c>
      <c r="E49" s="1170">
        <v>30</v>
      </c>
      <c r="F49" s="1170">
        <v>15</v>
      </c>
      <c r="G49" s="1170">
        <v>28</v>
      </c>
      <c r="H49" s="1170">
        <v>26</v>
      </c>
      <c r="I49" s="1170">
        <v>27</v>
      </c>
      <c r="J49" s="1170">
        <v>27</v>
      </c>
      <c r="K49" s="1170">
        <v>22</v>
      </c>
      <c r="L49" s="1170">
        <v>25</v>
      </c>
      <c r="M49" s="1170">
        <v>22</v>
      </c>
      <c r="N49" s="1170">
        <v>9</v>
      </c>
      <c r="O49" s="1170">
        <v>18</v>
      </c>
      <c r="P49" s="1170">
        <v>23</v>
      </c>
      <c r="Q49" s="1170">
        <v>20</v>
      </c>
      <c r="R49" s="539"/>
      <c r="S49" s="478"/>
      <c r="T49" s="1017"/>
      <c r="U49" s="1043"/>
      <c r="V49" s="1017"/>
      <c r="W49" s="1017"/>
    </row>
    <row r="50" spans="1:23" s="502" customFormat="1" ht="10.5" customHeight="1" x14ac:dyDescent="0.2">
      <c r="A50" s="499"/>
      <c r="B50" s="500"/>
      <c r="C50" s="1007"/>
      <c r="D50" s="591" t="s">
        <v>248</v>
      </c>
      <c r="E50" s="1170">
        <v>80</v>
      </c>
      <c r="F50" s="1170">
        <v>46</v>
      </c>
      <c r="G50" s="1170">
        <v>73</v>
      </c>
      <c r="H50" s="1170">
        <v>65</v>
      </c>
      <c r="I50" s="1170">
        <v>64</v>
      </c>
      <c r="J50" s="1170">
        <v>97</v>
      </c>
      <c r="K50" s="1170">
        <v>87</v>
      </c>
      <c r="L50" s="1170">
        <v>64</v>
      </c>
      <c r="M50" s="1170">
        <v>55</v>
      </c>
      <c r="N50" s="1170">
        <v>40</v>
      </c>
      <c r="O50" s="1170">
        <v>49</v>
      </c>
      <c r="P50" s="1170">
        <v>80</v>
      </c>
      <c r="Q50" s="1170">
        <v>53</v>
      </c>
      <c r="R50" s="539"/>
      <c r="S50" s="478"/>
      <c r="T50" s="1017"/>
      <c r="U50" s="1043"/>
      <c r="V50" s="1017"/>
      <c r="W50" s="1017"/>
    </row>
    <row r="51" spans="1:23" s="502" customFormat="1" ht="10.5" customHeight="1" x14ac:dyDescent="0.2">
      <c r="A51" s="499"/>
      <c r="B51" s="500"/>
      <c r="C51" s="1007"/>
      <c r="D51" s="591" t="s">
        <v>250</v>
      </c>
      <c r="E51" s="1170" t="s">
        <v>417</v>
      </c>
      <c r="F51" s="1170" t="s">
        <v>417</v>
      </c>
      <c r="G51" s="1170">
        <v>1</v>
      </c>
      <c r="H51" s="1170" t="s">
        <v>9</v>
      </c>
      <c r="I51" s="1170" t="s">
        <v>9</v>
      </c>
      <c r="J51" s="1170" t="s">
        <v>9</v>
      </c>
      <c r="K51" s="1170">
        <v>1</v>
      </c>
      <c r="L51" s="1170" t="s">
        <v>9</v>
      </c>
      <c r="M51" s="1170">
        <v>1</v>
      </c>
      <c r="N51" s="1170">
        <v>1</v>
      </c>
      <c r="O51" s="1170" t="s">
        <v>9</v>
      </c>
      <c r="P51" s="1170" t="s">
        <v>9</v>
      </c>
      <c r="Q51" s="1170" t="s">
        <v>9</v>
      </c>
      <c r="R51" s="539"/>
      <c r="S51" s="478"/>
      <c r="T51" s="1017"/>
      <c r="U51" s="1043"/>
      <c r="V51" s="1017"/>
      <c r="W51" s="1017"/>
    </row>
    <row r="52" spans="1:23" s="502" customFormat="1" ht="10.5" customHeight="1" x14ac:dyDescent="0.2">
      <c r="A52" s="499"/>
      <c r="B52" s="500"/>
      <c r="C52" s="1007"/>
      <c r="D52" s="591" t="s">
        <v>249</v>
      </c>
      <c r="E52" s="1171">
        <v>28</v>
      </c>
      <c r="F52" s="1171">
        <v>6</v>
      </c>
      <c r="G52" s="1171">
        <v>24</v>
      </c>
      <c r="H52" s="1171">
        <v>14</v>
      </c>
      <c r="I52" s="1171">
        <v>17</v>
      </c>
      <c r="J52" s="1171">
        <v>8</v>
      </c>
      <c r="K52" s="1171">
        <v>7</v>
      </c>
      <c r="L52" s="1171">
        <v>4</v>
      </c>
      <c r="M52" s="1171">
        <v>12</v>
      </c>
      <c r="N52" s="1171">
        <v>8</v>
      </c>
      <c r="O52" s="1171">
        <v>3</v>
      </c>
      <c r="P52" s="1171">
        <v>9</v>
      </c>
      <c r="Q52" s="1171">
        <v>7</v>
      </c>
      <c r="R52" s="539"/>
      <c r="S52" s="478"/>
      <c r="T52" s="1017"/>
      <c r="U52" s="1043"/>
      <c r="V52" s="1017"/>
      <c r="W52" s="1017"/>
    </row>
    <row r="53" spans="1:23" s="1014" customFormat="1" ht="11.25" customHeight="1" x14ac:dyDescent="0.2">
      <c r="A53" s="1010"/>
      <c r="B53" s="1011"/>
      <c r="C53" s="1610" t="s">
        <v>419</v>
      </c>
      <c r="D53" s="1610"/>
      <c r="E53" s="1015">
        <v>151</v>
      </c>
      <c r="F53" s="1015">
        <v>41</v>
      </c>
      <c r="G53" s="1015">
        <v>57</v>
      </c>
      <c r="H53" s="1015">
        <v>138</v>
      </c>
      <c r="I53" s="1015">
        <v>75</v>
      </c>
      <c r="J53" s="1015">
        <v>137</v>
      </c>
      <c r="K53" s="1015">
        <v>102</v>
      </c>
      <c r="L53" s="1015">
        <v>118</v>
      </c>
      <c r="M53" s="1015">
        <v>17</v>
      </c>
      <c r="N53" s="1015">
        <v>13</v>
      </c>
      <c r="O53" s="1015">
        <v>9</v>
      </c>
      <c r="P53" s="1015">
        <v>13</v>
      </c>
      <c r="Q53" s="1015">
        <v>37</v>
      </c>
      <c r="R53" s="1012"/>
      <c r="S53" s="1013"/>
      <c r="T53" s="1017"/>
      <c r="U53" s="1043"/>
      <c r="V53" s="1017"/>
      <c r="W53" s="1017"/>
    </row>
    <row r="54" spans="1:23" s="502" customFormat="1" ht="10.5" customHeight="1" x14ac:dyDescent="0.2">
      <c r="A54" s="499"/>
      <c r="B54" s="500"/>
      <c r="C54" s="1007"/>
      <c r="D54" s="591" t="s">
        <v>251</v>
      </c>
      <c r="E54" s="1171" t="s">
        <v>9</v>
      </c>
      <c r="F54" s="1171">
        <v>1</v>
      </c>
      <c r="G54" s="1171">
        <v>1</v>
      </c>
      <c r="H54" s="1171">
        <v>1</v>
      </c>
      <c r="I54" s="1171">
        <v>1</v>
      </c>
      <c r="J54" s="1171" t="s">
        <v>9</v>
      </c>
      <c r="K54" s="1171">
        <v>1</v>
      </c>
      <c r="L54" s="1171">
        <v>2</v>
      </c>
      <c r="M54" s="1171" t="s">
        <v>9</v>
      </c>
      <c r="N54" s="1171">
        <v>1</v>
      </c>
      <c r="O54" s="1171" t="s">
        <v>9</v>
      </c>
      <c r="P54" s="1171" t="s">
        <v>9</v>
      </c>
      <c r="Q54" s="1171">
        <v>1</v>
      </c>
      <c r="R54" s="539"/>
      <c r="S54" s="478"/>
      <c r="T54" s="1017"/>
      <c r="U54" s="1043"/>
      <c r="V54" s="1017"/>
      <c r="W54" s="1017"/>
    </row>
    <row r="55" spans="1:23" s="502" customFormat="1" ht="10.5" customHeight="1" x14ac:dyDescent="0.2">
      <c r="A55" s="499"/>
      <c r="B55" s="500"/>
      <c r="C55" s="1007"/>
      <c r="D55" s="591" t="s">
        <v>252</v>
      </c>
      <c r="E55" s="1171">
        <v>151</v>
      </c>
      <c r="F55" s="1171">
        <v>40</v>
      </c>
      <c r="G55" s="1171">
        <v>56</v>
      </c>
      <c r="H55" s="1171">
        <v>137</v>
      </c>
      <c r="I55" s="1171">
        <v>74</v>
      </c>
      <c r="J55" s="1171">
        <v>137</v>
      </c>
      <c r="K55" s="1171">
        <v>101</v>
      </c>
      <c r="L55" s="1171">
        <v>116</v>
      </c>
      <c r="M55" s="1171">
        <v>17</v>
      </c>
      <c r="N55" s="1171">
        <v>12</v>
      </c>
      <c r="O55" s="1171">
        <v>9</v>
      </c>
      <c r="P55" s="1171">
        <v>13</v>
      </c>
      <c r="Q55" s="1171">
        <v>36</v>
      </c>
      <c r="R55" s="539"/>
      <c r="S55" s="478"/>
      <c r="T55" s="1017"/>
      <c r="U55" s="1043"/>
      <c r="V55" s="1017"/>
      <c r="W55" s="1017"/>
    </row>
    <row r="56" spans="1:23" s="805" customFormat="1" ht="13.5" customHeight="1" x14ac:dyDescent="0.2">
      <c r="A56" s="801"/>
      <c r="B56" s="782"/>
      <c r="C56" s="513" t="s">
        <v>448</v>
      </c>
      <c r="D56" s="802"/>
      <c r="E56" s="484"/>
      <c r="F56" s="484"/>
      <c r="G56" s="514"/>
      <c r="H56" s="514"/>
      <c r="I56" s="803"/>
      <c r="J56" s="484"/>
      <c r="K56" s="484"/>
      <c r="L56" s="484"/>
      <c r="M56" s="484"/>
      <c r="N56" s="484"/>
      <c r="O56" s="484"/>
      <c r="P56" s="484" t="s">
        <v>105</v>
      </c>
      <c r="Q56" s="484"/>
      <c r="R56" s="804"/>
      <c r="S56" s="514"/>
      <c r="T56" s="1017"/>
      <c r="U56" s="1043"/>
      <c r="V56" s="1017"/>
      <c r="W56" s="1017"/>
    </row>
    <row r="57" spans="1:23" s="469" customFormat="1" ht="14.25" customHeight="1" thickBot="1" x14ac:dyDescent="0.25">
      <c r="A57" s="504"/>
      <c r="B57" s="515"/>
      <c r="C57" s="1004"/>
      <c r="D57" s="516"/>
      <c r="E57" s="518"/>
      <c r="F57" s="518"/>
      <c r="G57" s="518"/>
      <c r="H57" s="518"/>
      <c r="I57" s="518"/>
      <c r="J57" s="518"/>
      <c r="K57" s="518"/>
      <c r="L57" s="518"/>
      <c r="M57" s="518"/>
      <c r="N57" s="518"/>
      <c r="O57" s="518"/>
      <c r="P57" s="518"/>
      <c r="Q57" s="485" t="s">
        <v>73</v>
      </c>
      <c r="R57" s="519"/>
      <c r="S57" s="520"/>
      <c r="T57" s="1017"/>
      <c r="U57" s="1043"/>
      <c r="V57" s="1017"/>
      <c r="W57" s="1017"/>
    </row>
    <row r="58" spans="1:23" ht="13.5" customHeight="1" thickBot="1" x14ac:dyDescent="0.25">
      <c r="A58" s="413"/>
      <c r="B58" s="515"/>
      <c r="C58" s="1607" t="s">
        <v>302</v>
      </c>
      <c r="D58" s="1608"/>
      <c r="E58" s="1608"/>
      <c r="F58" s="1608"/>
      <c r="G58" s="1608"/>
      <c r="H58" s="1608"/>
      <c r="I58" s="1608"/>
      <c r="J58" s="1608"/>
      <c r="K58" s="1608"/>
      <c r="L58" s="1608"/>
      <c r="M58" s="1608"/>
      <c r="N58" s="1608"/>
      <c r="O58" s="1608"/>
      <c r="P58" s="1608"/>
      <c r="Q58" s="1609"/>
      <c r="R58" s="485"/>
      <c r="S58" s="471"/>
      <c r="T58" s="1017"/>
      <c r="U58" s="1043"/>
      <c r="V58" s="1017"/>
      <c r="W58" s="1017"/>
    </row>
    <row r="59" spans="1:23" ht="3.75" customHeight="1" x14ac:dyDescent="0.2">
      <c r="A59" s="413"/>
      <c r="B59" s="515"/>
      <c r="C59" s="1604" t="s">
        <v>69</v>
      </c>
      <c r="D59" s="1604"/>
      <c r="F59" s="1027"/>
      <c r="G59" s="1027"/>
      <c r="H59" s="1027"/>
      <c r="I59" s="1027"/>
      <c r="J59" s="1027"/>
      <c r="K59" s="1027"/>
      <c r="L59" s="1027"/>
      <c r="M59" s="522"/>
      <c r="N59" s="522"/>
      <c r="O59" s="522"/>
      <c r="P59" s="522"/>
      <c r="Q59" s="522"/>
      <c r="R59" s="519"/>
      <c r="S59" s="471"/>
      <c r="T59" s="1017"/>
      <c r="U59" s="1043"/>
      <c r="V59" s="1017"/>
      <c r="W59" s="1017"/>
    </row>
    <row r="60" spans="1:23" ht="13.5" customHeight="1" x14ac:dyDescent="0.2">
      <c r="A60" s="413"/>
      <c r="B60" s="482"/>
      <c r="C60" s="1605"/>
      <c r="D60" s="1605"/>
      <c r="E60" s="1612">
        <v>2015</v>
      </c>
      <c r="F60" s="1612"/>
      <c r="G60" s="1612"/>
      <c r="H60" s="1612"/>
      <c r="I60" s="1612"/>
      <c r="J60" s="1612"/>
      <c r="K60" s="1612"/>
      <c r="L60" s="1612"/>
      <c r="M60" s="1613"/>
      <c r="N60" s="1586">
        <v>2016</v>
      </c>
      <c r="O60" s="1587"/>
      <c r="P60" s="1587"/>
      <c r="Q60" s="1587"/>
      <c r="R60" s="471"/>
      <c r="S60" s="471"/>
      <c r="T60" s="1174"/>
      <c r="U60" s="1043"/>
      <c r="V60" s="1017"/>
      <c r="W60" s="1017"/>
    </row>
    <row r="61" spans="1:23" ht="12.75" customHeight="1" x14ac:dyDescent="0.2">
      <c r="A61" s="413"/>
      <c r="B61" s="482"/>
      <c r="C61" s="428"/>
      <c r="D61" s="428"/>
      <c r="E61" s="837" t="s">
        <v>102</v>
      </c>
      <c r="F61" s="837" t="s">
        <v>101</v>
      </c>
      <c r="G61" s="837" t="s">
        <v>100</v>
      </c>
      <c r="H61" s="837" t="s">
        <v>99</v>
      </c>
      <c r="I61" s="837" t="s">
        <v>98</v>
      </c>
      <c r="J61" s="837" t="s">
        <v>97</v>
      </c>
      <c r="K61" s="837" t="s">
        <v>96</v>
      </c>
      <c r="L61" s="837" t="s">
        <v>95</v>
      </c>
      <c r="M61" s="837" t="s">
        <v>94</v>
      </c>
      <c r="N61" s="837" t="s">
        <v>93</v>
      </c>
      <c r="O61" s="1024" t="s">
        <v>104</v>
      </c>
      <c r="P61" s="837" t="s">
        <v>103</v>
      </c>
      <c r="Q61" s="837" t="s">
        <v>102</v>
      </c>
      <c r="R61" s="519"/>
      <c r="S61" s="471"/>
      <c r="T61" s="1174"/>
      <c r="U61" s="1043"/>
      <c r="V61" s="1017"/>
      <c r="W61" s="1017"/>
    </row>
    <row r="62" spans="1:23" ht="10.5" customHeight="1" x14ac:dyDescent="0.2">
      <c r="A62" s="413"/>
      <c r="B62" s="515"/>
      <c r="C62" s="1606" t="s">
        <v>92</v>
      </c>
      <c r="D62" s="1606"/>
      <c r="E62" s="1205"/>
      <c r="F62" s="1205"/>
      <c r="G62" s="1172"/>
      <c r="H62" s="1172"/>
      <c r="I62" s="1172"/>
      <c r="J62" s="1172"/>
      <c r="K62" s="1172"/>
      <c r="L62" s="1172"/>
      <c r="M62" s="1172"/>
      <c r="N62" s="1172"/>
      <c r="O62" s="1172"/>
      <c r="P62" s="1172"/>
      <c r="Q62" s="1172"/>
      <c r="R62" s="519"/>
      <c r="S62" s="471"/>
      <c r="T62" s="1174"/>
      <c r="U62" s="1043"/>
      <c r="V62" s="1017"/>
      <c r="W62" s="1017"/>
    </row>
    <row r="63" spans="1:23" s="527" customFormat="1" ht="9.75" customHeight="1" x14ac:dyDescent="0.2">
      <c r="A63" s="524"/>
      <c r="B63" s="525"/>
      <c r="C63" s="526" t="s">
        <v>91</v>
      </c>
      <c r="D63" s="442"/>
      <c r="E63" s="1173">
        <v>0.32</v>
      </c>
      <c r="F63" s="1173">
        <v>0.43</v>
      </c>
      <c r="G63" s="1173">
        <v>-0.08</v>
      </c>
      <c r="H63" s="1173">
        <v>-0.72</v>
      </c>
      <c r="I63" s="1173">
        <v>-0.34</v>
      </c>
      <c r="J63" s="1173">
        <v>0.79</v>
      </c>
      <c r="K63" s="1173">
        <v>0.09</v>
      </c>
      <c r="L63" s="1173">
        <v>-0.2</v>
      </c>
      <c r="M63" s="1173">
        <v>-0.26</v>
      </c>
      <c r="N63" s="1173">
        <v>-1.04</v>
      </c>
      <c r="O63" s="1173">
        <v>-0.45</v>
      </c>
      <c r="P63" s="1173">
        <v>1.94</v>
      </c>
      <c r="Q63" s="1173">
        <v>0.35</v>
      </c>
      <c r="R63" s="459"/>
      <c r="S63" s="459"/>
      <c r="T63" s="1017"/>
      <c r="U63" s="1043"/>
      <c r="V63" s="1017"/>
      <c r="W63" s="1017"/>
    </row>
    <row r="64" spans="1:23" s="527" customFormat="1" ht="9.75" customHeight="1" x14ac:dyDescent="0.2">
      <c r="A64" s="524"/>
      <c r="B64" s="525"/>
      <c r="C64" s="526" t="s">
        <v>90</v>
      </c>
      <c r="D64" s="442"/>
      <c r="E64" s="1173">
        <v>0.4</v>
      </c>
      <c r="F64" s="1173">
        <v>0.95</v>
      </c>
      <c r="G64" s="1173">
        <v>0.8</v>
      </c>
      <c r="H64" s="1173">
        <v>0.77</v>
      </c>
      <c r="I64" s="1173">
        <v>0.66</v>
      </c>
      <c r="J64" s="1173">
        <v>0.88</v>
      </c>
      <c r="K64" s="1173">
        <v>0.63</v>
      </c>
      <c r="L64" s="1173">
        <v>0.64</v>
      </c>
      <c r="M64" s="1173">
        <v>0.4</v>
      </c>
      <c r="N64" s="1173">
        <v>0.78</v>
      </c>
      <c r="O64" s="1173">
        <v>0.4</v>
      </c>
      <c r="P64" s="1173">
        <v>0.45</v>
      </c>
      <c r="Q64" s="1173">
        <v>0.48</v>
      </c>
      <c r="R64" s="459"/>
      <c r="S64" s="459"/>
      <c r="T64" s="1017"/>
      <c r="U64" s="1043"/>
      <c r="V64" s="1017"/>
      <c r="W64" s="1017"/>
    </row>
    <row r="65" spans="1:23" s="527" customFormat="1" ht="11.25" customHeight="1" x14ac:dyDescent="0.2">
      <c r="A65" s="524"/>
      <c r="B65" s="525"/>
      <c r="C65" s="526" t="s">
        <v>260</v>
      </c>
      <c r="D65" s="442"/>
      <c r="E65" s="1173">
        <v>-0.22</v>
      </c>
      <c r="F65" s="1173">
        <v>-0.11</v>
      </c>
      <c r="G65" s="1173">
        <v>-0.01</v>
      </c>
      <c r="H65" s="1173">
        <v>0.13</v>
      </c>
      <c r="I65" s="1173">
        <v>0.22</v>
      </c>
      <c r="J65" s="1173">
        <v>0.32</v>
      </c>
      <c r="K65" s="1173">
        <v>0.37</v>
      </c>
      <c r="L65" s="1173">
        <v>0.42</v>
      </c>
      <c r="M65" s="1173">
        <v>0.49</v>
      </c>
      <c r="N65" s="1173">
        <v>0.59</v>
      </c>
      <c r="O65" s="1173">
        <v>0.64</v>
      </c>
      <c r="P65" s="1173">
        <v>0.65</v>
      </c>
      <c r="Q65" s="1173">
        <v>0.65</v>
      </c>
      <c r="R65" s="459"/>
      <c r="S65" s="459"/>
      <c r="T65" s="1017"/>
      <c r="U65" s="1043"/>
      <c r="V65" s="1017"/>
      <c r="W65" s="1017"/>
    </row>
    <row r="66" spans="1:23" ht="11.25" customHeight="1" x14ac:dyDescent="0.2">
      <c r="A66" s="413"/>
      <c r="B66" s="515"/>
      <c r="C66" s="999" t="s">
        <v>89</v>
      </c>
      <c r="D66" s="523"/>
      <c r="E66" s="528"/>
      <c r="F66" s="185"/>
      <c r="G66" s="576"/>
      <c r="H66" s="576"/>
      <c r="I66" s="576"/>
      <c r="J66" s="85"/>
      <c r="K66" s="528"/>
      <c r="L66" s="576"/>
      <c r="M66" s="576"/>
      <c r="N66" s="576"/>
      <c r="O66" s="576"/>
      <c r="P66" s="576"/>
      <c r="Q66" s="529"/>
      <c r="R66" s="519"/>
      <c r="S66" s="471"/>
      <c r="T66" s="1017"/>
      <c r="U66" s="1043"/>
      <c r="V66" s="1017"/>
      <c r="W66" s="1017"/>
    </row>
    <row r="67" spans="1:23" ht="9.75" customHeight="1" x14ac:dyDescent="0.2">
      <c r="A67" s="413"/>
      <c r="B67" s="530"/>
      <c r="C67" s="480"/>
      <c r="D67" s="780" t="s">
        <v>628</v>
      </c>
      <c r="E67" s="619"/>
      <c r="F67" s="621"/>
      <c r="G67" s="80"/>
      <c r="H67" s="80"/>
      <c r="I67" s="80"/>
      <c r="J67" s="622">
        <v>5.4141585606915177</v>
      </c>
      <c r="K67" s="528"/>
      <c r="L67" s="576"/>
      <c r="M67" s="576"/>
      <c r="N67" s="576"/>
      <c r="O67" s="576"/>
      <c r="P67" s="576"/>
      <c r="Q67" s="1008">
        <f>+J67</f>
        <v>5.4141585606915177</v>
      </c>
      <c r="R67" s="519"/>
      <c r="S67" s="471"/>
      <c r="T67" s="1017"/>
      <c r="U67" s="1043"/>
      <c r="V67" s="1017"/>
      <c r="W67" s="1017"/>
    </row>
    <row r="68" spans="1:23" ht="9.75" customHeight="1" x14ac:dyDescent="0.2">
      <c r="A68" s="413"/>
      <c r="B68" s="531"/>
      <c r="C68" s="442"/>
      <c r="D68" s="623" t="s">
        <v>629</v>
      </c>
      <c r="E68" s="624"/>
      <c r="F68" s="624"/>
      <c r="G68" s="624"/>
      <c r="H68" s="624"/>
      <c r="I68" s="624"/>
      <c r="J68" s="622">
        <v>4.3430281492565115</v>
      </c>
      <c r="K68" s="528"/>
      <c r="L68" s="205"/>
      <c r="M68" s="576"/>
      <c r="N68" s="576"/>
      <c r="O68" s="576"/>
      <c r="P68" s="576"/>
      <c r="Q68" s="1008">
        <f t="shared" ref="Q68:Q71" si="0">+J68</f>
        <v>4.3430281492565115</v>
      </c>
      <c r="R68" s="532"/>
      <c r="S68" s="532"/>
    </row>
    <row r="69" spans="1:23" ht="9.75" customHeight="1" x14ac:dyDescent="0.2">
      <c r="A69" s="413"/>
      <c r="B69" s="531"/>
      <c r="C69" s="442"/>
      <c r="D69" s="623" t="s">
        <v>630</v>
      </c>
      <c r="E69" s="619"/>
      <c r="F69" s="186"/>
      <c r="G69" s="186"/>
      <c r="H69" s="80"/>
      <c r="I69" s="187"/>
      <c r="J69" s="622">
        <v>3.814244048557458</v>
      </c>
      <c r="K69" s="528"/>
      <c r="L69" s="205"/>
      <c r="M69" s="576"/>
      <c r="N69" s="576"/>
      <c r="O69" s="576"/>
      <c r="P69" s="576"/>
      <c r="Q69" s="1008">
        <f t="shared" si="0"/>
        <v>3.814244048557458</v>
      </c>
      <c r="R69" s="533"/>
      <c r="S69" s="471"/>
    </row>
    <row r="70" spans="1:23" ht="9.75" customHeight="1" x14ac:dyDescent="0.2">
      <c r="A70" s="413"/>
      <c r="B70" s="531"/>
      <c r="C70" s="442"/>
      <c r="D70" s="623" t="s">
        <v>631</v>
      </c>
      <c r="E70" s="625"/>
      <c r="F70" s="623"/>
      <c r="G70" s="623"/>
      <c r="H70" s="623"/>
      <c r="I70" s="623"/>
      <c r="J70" s="622">
        <v>2.7911052689231886</v>
      </c>
      <c r="K70" s="528"/>
      <c r="L70" s="205"/>
      <c r="M70" s="576"/>
      <c r="N70" s="576"/>
      <c r="O70" s="576"/>
      <c r="P70" s="576"/>
      <c r="Q70" s="1008">
        <f t="shared" si="0"/>
        <v>2.7911052689231886</v>
      </c>
      <c r="R70" s="533"/>
      <c r="S70" s="471"/>
    </row>
    <row r="71" spans="1:23" ht="9.75" customHeight="1" x14ac:dyDescent="0.2">
      <c r="A71" s="413"/>
      <c r="B71" s="531"/>
      <c r="C71" s="442"/>
      <c r="D71" s="626" t="s">
        <v>632</v>
      </c>
      <c r="E71" s="627"/>
      <c r="F71" s="627"/>
      <c r="G71" s="627"/>
      <c r="H71" s="627"/>
      <c r="I71" s="627"/>
      <c r="J71" s="622">
        <v>2.4951779549614805</v>
      </c>
      <c r="K71" s="528"/>
      <c r="L71" s="205"/>
      <c r="M71" s="576"/>
      <c r="N71" s="576"/>
      <c r="O71" s="576"/>
      <c r="P71" s="576"/>
      <c r="Q71" s="1008">
        <f t="shared" si="0"/>
        <v>2.4951779549614805</v>
      </c>
      <c r="R71" s="533"/>
      <c r="S71" s="471"/>
    </row>
    <row r="72" spans="1:23" ht="9.75" customHeight="1" x14ac:dyDescent="0.2">
      <c r="A72" s="413"/>
      <c r="B72" s="531"/>
      <c r="C72" s="442"/>
      <c r="D72" s="623" t="s">
        <v>633</v>
      </c>
      <c r="E72" s="186"/>
      <c r="F72" s="186"/>
      <c r="G72" s="186"/>
      <c r="H72" s="80"/>
      <c r="I72" s="187"/>
      <c r="J72" s="529">
        <v>-5.3105203954768809</v>
      </c>
      <c r="K72" s="528"/>
      <c r="L72" s="205"/>
      <c r="M72" s="576"/>
      <c r="N72" s="576"/>
      <c r="O72" s="576"/>
      <c r="P72" s="576"/>
      <c r="Q72" s="528"/>
      <c r="R72" s="533"/>
      <c r="S72" s="471"/>
    </row>
    <row r="73" spans="1:23" ht="9.75" customHeight="1" x14ac:dyDescent="0.2">
      <c r="A73" s="413"/>
      <c r="B73" s="531"/>
      <c r="C73" s="442"/>
      <c r="D73" s="623" t="s">
        <v>634</v>
      </c>
      <c r="E73" s="620"/>
      <c r="F73" s="187"/>
      <c r="G73" s="187"/>
      <c r="H73" s="80"/>
      <c r="I73" s="187"/>
      <c r="J73" s="529">
        <v>-3.7764881737448408</v>
      </c>
      <c r="K73" s="528"/>
      <c r="L73" s="205"/>
      <c r="M73" s="576"/>
      <c r="N73" s="576"/>
      <c r="O73" s="576"/>
      <c r="P73" s="576"/>
      <c r="Q73" s="628"/>
      <c r="R73" s="533"/>
      <c r="S73" s="471"/>
    </row>
    <row r="74" spans="1:23" ht="9.75" customHeight="1" x14ac:dyDescent="0.2">
      <c r="A74" s="413"/>
      <c r="B74" s="531"/>
      <c r="C74" s="442"/>
      <c r="D74" s="623" t="s">
        <v>635</v>
      </c>
      <c r="E74" s="620"/>
      <c r="F74" s="187"/>
      <c r="G74" s="187"/>
      <c r="H74" s="80"/>
      <c r="I74" s="187"/>
      <c r="J74" s="529">
        <v>-3.0155404580773815</v>
      </c>
      <c r="K74" s="528"/>
      <c r="L74" s="205"/>
      <c r="M74" s="576"/>
      <c r="N74" s="576"/>
      <c r="O74" s="576"/>
      <c r="P74" s="576"/>
      <c r="Q74" s="628"/>
      <c r="R74" s="533"/>
      <c r="S74" s="471"/>
    </row>
    <row r="75" spans="1:23" ht="9.75" customHeight="1" x14ac:dyDescent="0.2">
      <c r="A75" s="413"/>
      <c r="B75" s="531"/>
      <c r="C75" s="442"/>
      <c r="D75" s="623" t="s">
        <v>636</v>
      </c>
      <c r="E75" s="620"/>
      <c r="F75" s="187"/>
      <c r="G75" s="187"/>
      <c r="H75" s="80"/>
      <c r="I75" s="187"/>
      <c r="J75" s="529">
        <v>-2.6680768693500334</v>
      </c>
      <c r="K75" s="528"/>
      <c r="L75" s="205"/>
      <c r="M75" s="576"/>
      <c r="N75" s="576"/>
      <c r="O75" s="576"/>
      <c r="P75" s="576"/>
      <c r="Q75" s="628"/>
      <c r="R75" s="533"/>
      <c r="S75" s="471"/>
    </row>
    <row r="76" spans="1:23" ht="9.75" customHeight="1" x14ac:dyDescent="0.2">
      <c r="A76" s="413"/>
      <c r="B76" s="531"/>
      <c r="C76" s="442"/>
      <c r="D76" s="623" t="s">
        <v>637</v>
      </c>
      <c r="E76" s="620"/>
      <c r="F76" s="186"/>
      <c r="G76" s="186"/>
      <c r="H76" s="80"/>
      <c r="I76" s="187"/>
      <c r="J76" s="529">
        <v>-1.8570001889389842</v>
      </c>
      <c r="K76" s="528"/>
      <c r="L76" s="205"/>
      <c r="M76" s="576"/>
      <c r="N76" s="576"/>
      <c r="O76" s="576"/>
      <c r="P76" s="576"/>
      <c r="Q76" s="528"/>
      <c r="R76" s="533"/>
      <c r="S76" s="471"/>
    </row>
    <row r="77" spans="1:23" ht="0.75" customHeight="1" x14ac:dyDescent="0.2">
      <c r="A77" s="413"/>
      <c r="B77" s="531"/>
      <c r="C77" s="442"/>
      <c r="D77" s="534"/>
      <c r="E77" s="528"/>
      <c r="F77" s="186"/>
      <c r="G77" s="186"/>
      <c r="H77" s="80"/>
      <c r="I77" s="187"/>
      <c r="J77" s="529"/>
      <c r="K77" s="528"/>
      <c r="L77" s="205"/>
      <c r="M77" s="576"/>
      <c r="N77" s="576"/>
      <c r="O77" s="576"/>
      <c r="P77" s="576"/>
      <c r="Q77" s="528"/>
      <c r="R77" s="533"/>
      <c r="S77" s="471"/>
    </row>
    <row r="78" spans="1:23" ht="13.5" customHeight="1" x14ac:dyDescent="0.2">
      <c r="A78" s="413"/>
      <c r="B78" s="535"/>
      <c r="C78" s="517" t="s">
        <v>241</v>
      </c>
      <c r="D78" s="534"/>
      <c r="E78" s="517"/>
      <c r="F78" s="517"/>
      <c r="G78" s="536" t="s">
        <v>88</v>
      </c>
      <c r="H78" s="517"/>
      <c r="I78" s="517"/>
      <c r="J78" s="517"/>
      <c r="K78" s="517"/>
      <c r="L78" s="517"/>
      <c r="M78" s="517"/>
      <c r="N78" s="517"/>
      <c r="O78" s="188"/>
      <c r="P78" s="188"/>
      <c r="Q78" s="188"/>
      <c r="R78" s="519"/>
      <c r="S78" s="471"/>
    </row>
    <row r="79" spans="1:23" ht="3" customHeight="1" x14ac:dyDescent="0.2">
      <c r="A79" s="413"/>
      <c r="B79" s="535"/>
      <c r="C79" s="517"/>
      <c r="D79" s="534"/>
      <c r="E79" s="517"/>
      <c r="F79" s="517"/>
      <c r="G79" s="536"/>
      <c r="H79" s="517"/>
      <c r="I79" s="517"/>
      <c r="J79" s="517"/>
      <c r="K79" s="517"/>
      <c r="L79" s="517"/>
      <c r="M79" s="517"/>
      <c r="N79" s="517"/>
      <c r="O79" s="188"/>
      <c r="P79" s="188"/>
      <c r="Q79" s="188"/>
      <c r="R79" s="519"/>
      <c r="S79" s="471"/>
    </row>
    <row r="80" spans="1:23" s="136" customFormat="1" ht="13.5" customHeight="1" x14ac:dyDescent="0.2">
      <c r="A80" s="135"/>
      <c r="B80" s="249">
        <v>16</v>
      </c>
      <c r="C80" s="1560">
        <v>42495</v>
      </c>
      <c r="D80" s="1560"/>
      <c r="E80" s="1560"/>
      <c r="F80" s="137"/>
      <c r="G80" s="137"/>
      <c r="H80" s="137"/>
      <c r="I80" s="137"/>
      <c r="J80" s="137"/>
      <c r="K80" s="137"/>
      <c r="L80" s="137"/>
      <c r="M80" s="137"/>
      <c r="N80" s="137"/>
      <c r="P80" s="135"/>
      <c r="R80" s="141"/>
      <c r="U80" s="1044"/>
    </row>
  </sheetData>
  <mergeCells count="45">
    <mergeCell ref="C10:D10"/>
    <mergeCell ref="C80:E80"/>
    <mergeCell ref="C38:D38"/>
    <mergeCell ref="C39:D39"/>
    <mergeCell ref="C40:D40"/>
    <mergeCell ref="C41:D41"/>
    <mergeCell ref="C42:Q42"/>
    <mergeCell ref="C59:D60"/>
    <mergeCell ref="C62:D62"/>
    <mergeCell ref="C58:Q58"/>
    <mergeCell ref="C53:D53"/>
    <mergeCell ref="C43:Q43"/>
    <mergeCell ref="C47:D47"/>
    <mergeCell ref="C46:D46"/>
    <mergeCell ref="E60:M60"/>
    <mergeCell ref="C32:D32"/>
    <mergeCell ref="C1:F1"/>
    <mergeCell ref="C4:Q4"/>
    <mergeCell ref="C6:Q6"/>
    <mergeCell ref="C7:D8"/>
    <mergeCell ref="G7:I7"/>
    <mergeCell ref="J7:L7"/>
    <mergeCell ref="M7:O7"/>
    <mergeCell ref="P7:Q7"/>
    <mergeCell ref="J1:P1"/>
    <mergeCell ref="N8:Q8"/>
    <mergeCell ref="E8:M8"/>
    <mergeCell ref="C30:D30"/>
    <mergeCell ref="C33:D33"/>
    <mergeCell ref="C31:D31"/>
    <mergeCell ref="C34:D34"/>
    <mergeCell ref="N60:Q60"/>
    <mergeCell ref="C35:D35"/>
    <mergeCell ref="C36:D36"/>
    <mergeCell ref="C37:D37"/>
    <mergeCell ref="C20:D20"/>
    <mergeCell ref="C21:D21"/>
    <mergeCell ref="C22:D22"/>
    <mergeCell ref="C23:D23"/>
    <mergeCell ref="C29:D29"/>
    <mergeCell ref="C24:D24"/>
    <mergeCell ref="C25:D25"/>
    <mergeCell ref="C26:D26"/>
    <mergeCell ref="C27:D27"/>
    <mergeCell ref="C28:D28"/>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V62"/>
  <sheetViews>
    <sheetView zoomScaleNormal="100" workbookViewId="0"/>
  </sheetViews>
  <sheetFormatPr defaultRowHeight="12.75" x14ac:dyDescent="0.2"/>
  <cols>
    <col min="1" max="1" width="1" style="136" customWidth="1"/>
    <col min="2" max="2" width="2.5703125" style="465" customWidth="1"/>
    <col min="3" max="3" width="1" style="136" customWidth="1"/>
    <col min="4" max="4" width="28.5703125" style="136" customWidth="1"/>
    <col min="5" max="5" width="6.85546875" style="136" customWidth="1"/>
    <col min="6" max="6" width="6.140625" style="136" customWidth="1"/>
    <col min="7" max="7" width="6.42578125" style="136" customWidth="1"/>
    <col min="8" max="8" width="6.7109375" style="136" customWidth="1"/>
    <col min="9" max="9" width="6.140625" style="136" customWidth="1"/>
    <col min="10" max="10" width="6.85546875" style="136" customWidth="1"/>
    <col min="11" max="11" width="7.42578125" style="136" customWidth="1"/>
    <col min="12" max="12" width="6.7109375" style="136" customWidth="1"/>
    <col min="13" max="14" width="6.5703125" style="136" customWidth="1"/>
    <col min="15" max="15" width="2.5703125" style="1020" customWidth="1"/>
    <col min="16" max="16" width="1" style="1020" customWidth="1"/>
    <col min="17" max="17" width="9.140625" style="136"/>
    <col min="18" max="18" width="25.7109375" style="136" customWidth="1"/>
    <col min="19" max="20" width="9.5703125" style="136" bestFit="1" customWidth="1"/>
    <col min="21" max="22" width="9.28515625" style="136" bestFit="1" customWidth="1"/>
    <col min="23" max="16384" width="9.140625" style="136"/>
  </cols>
  <sheetData>
    <row r="1" spans="1:21" ht="13.5" customHeight="1" x14ac:dyDescent="0.2">
      <c r="A1" s="135"/>
      <c r="B1" s="1626" t="s">
        <v>433</v>
      </c>
      <c r="C1" s="1626"/>
      <c r="D1" s="1626"/>
      <c r="E1" s="1626"/>
      <c r="F1" s="466"/>
      <c r="G1" s="466"/>
      <c r="H1" s="466"/>
      <c r="I1" s="466"/>
      <c r="J1" s="466"/>
      <c r="K1" s="466"/>
      <c r="L1" s="466"/>
      <c r="M1" s="466"/>
      <c r="N1" s="466"/>
      <c r="O1" s="466"/>
      <c r="P1" s="466"/>
    </row>
    <row r="2" spans="1:21" ht="6" customHeight="1" x14ac:dyDescent="0.2">
      <c r="A2" s="135"/>
      <c r="B2" s="1627"/>
      <c r="C2" s="1627"/>
      <c r="D2" s="1627"/>
      <c r="E2" s="1306"/>
      <c r="F2" s="1306"/>
      <c r="G2" s="1627"/>
      <c r="H2" s="1627"/>
      <c r="I2" s="1627"/>
      <c r="J2" s="1627"/>
      <c r="K2" s="1627"/>
      <c r="L2" s="1627"/>
      <c r="M2" s="1627"/>
      <c r="N2" s="1306"/>
      <c r="O2" s="467"/>
      <c r="P2" s="1175"/>
    </row>
    <row r="3" spans="1:21" ht="10.5" customHeight="1" thickBot="1" x14ac:dyDescent="0.25">
      <c r="A3" s="135"/>
      <c r="B3" s="408"/>
      <c r="C3" s="137"/>
      <c r="D3" s="137"/>
      <c r="E3" s="137"/>
      <c r="F3" s="137"/>
      <c r="G3" s="137"/>
      <c r="H3" s="137"/>
      <c r="I3" s="137"/>
      <c r="J3" s="137"/>
      <c r="K3" s="137"/>
      <c r="L3" s="137"/>
      <c r="M3" s="137"/>
      <c r="N3" s="583" t="s">
        <v>73</v>
      </c>
      <c r="O3" s="468"/>
      <c r="P3" s="1175"/>
    </row>
    <row r="4" spans="1:21" ht="13.5" customHeight="1" thickBot="1" x14ac:dyDescent="0.25">
      <c r="A4" s="135"/>
      <c r="B4" s="408"/>
      <c r="C4" s="1615" t="s">
        <v>495</v>
      </c>
      <c r="D4" s="1616"/>
      <c r="E4" s="1616"/>
      <c r="F4" s="1616"/>
      <c r="G4" s="1616"/>
      <c r="H4" s="1616"/>
      <c r="I4" s="1616"/>
      <c r="J4" s="1616"/>
      <c r="K4" s="1616"/>
      <c r="L4" s="1616"/>
      <c r="M4" s="1616"/>
      <c r="N4" s="1617"/>
      <c r="O4" s="468"/>
      <c r="P4" s="1175"/>
    </row>
    <row r="5" spans="1:21" ht="4.5" customHeight="1" x14ac:dyDescent="0.2">
      <c r="A5" s="135"/>
      <c r="B5" s="408"/>
      <c r="C5" s="1628" t="s">
        <v>78</v>
      </c>
      <c r="D5" s="1628"/>
      <c r="E5" s="408"/>
      <c r="F5" s="408"/>
      <c r="G5" s="408"/>
      <c r="H5" s="408"/>
      <c r="I5" s="408"/>
      <c r="J5" s="408"/>
      <c r="K5" s="408"/>
      <c r="L5" s="408"/>
      <c r="M5" s="408"/>
      <c r="N5" s="408"/>
      <c r="O5" s="468"/>
      <c r="P5" s="1175"/>
    </row>
    <row r="6" spans="1:21" ht="13.5" customHeight="1" x14ac:dyDescent="0.2">
      <c r="A6" s="135"/>
      <c r="B6" s="408"/>
      <c r="C6" s="1629"/>
      <c r="D6" s="1629"/>
      <c r="E6" s="1630">
        <v>2009</v>
      </c>
      <c r="F6" s="1630"/>
      <c r="G6" s="1630">
        <v>2010</v>
      </c>
      <c r="H6" s="1630"/>
      <c r="I6" s="1630">
        <v>2011</v>
      </c>
      <c r="J6" s="1630"/>
      <c r="K6" s="1630">
        <v>2012</v>
      </c>
      <c r="L6" s="1630"/>
      <c r="M6" s="1630">
        <v>2013</v>
      </c>
      <c r="N6" s="1630"/>
      <c r="O6" s="468"/>
      <c r="P6" s="1175"/>
    </row>
    <row r="7" spans="1:21" ht="4.5" customHeight="1" x14ac:dyDescent="0.2">
      <c r="A7" s="135"/>
      <c r="B7" s="408"/>
      <c r="C7" s="408"/>
      <c r="D7" s="408"/>
      <c r="E7" s="1624"/>
      <c r="F7" s="1624"/>
      <c r="G7" s="1624"/>
      <c r="H7" s="1624"/>
      <c r="I7" s="1624"/>
      <c r="J7" s="1624"/>
      <c r="K7" s="408"/>
      <c r="L7" s="408"/>
      <c r="M7" s="408"/>
      <c r="N7" s="408"/>
      <c r="O7" s="468"/>
      <c r="P7" s="1175"/>
    </row>
    <row r="8" spans="1:21" s="141" customFormat="1" ht="18.75" customHeight="1" x14ac:dyDescent="0.2">
      <c r="A8" s="139"/>
      <c r="B8" s="1257"/>
      <c r="C8" s="1625" t="s">
        <v>496</v>
      </c>
      <c r="D8" s="1625"/>
      <c r="E8" s="1621">
        <v>217393</v>
      </c>
      <c r="F8" s="1621"/>
      <c r="G8" s="1621">
        <v>215632</v>
      </c>
      <c r="H8" s="1621"/>
      <c r="I8" s="1621">
        <v>209182.99999998396</v>
      </c>
      <c r="J8" s="1621"/>
      <c r="K8" s="1621">
        <f>SUM(K9:L10)</f>
        <v>193611</v>
      </c>
      <c r="L8" s="1621"/>
      <c r="M8" s="1621">
        <f>SUM(M9:N10)</f>
        <v>195577.99999998178</v>
      </c>
      <c r="N8" s="1621"/>
      <c r="O8" s="1258"/>
      <c r="P8" s="1259"/>
    </row>
    <row r="9" spans="1:21" s="141" customFormat="1" ht="15.75" customHeight="1" x14ac:dyDescent="0.2">
      <c r="A9" s="139"/>
      <c r="B9" s="1257"/>
      <c r="C9" s="1371"/>
      <c r="D9" s="1372" t="s">
        <v>568</v>
      </c>
      <c r="E9" s="1623">
        <v>217176</v>
      </c>
      <c r="F9" s="1623"/>
      <c r="G9" s="1623">
        <v>215424</v>
      </c>
      <c r="H9" s="1623"/>
      <c r="I9" s="1623">
        <v>208986.99999998402</v>
      </c>
      <c r="J9" s="1623"/>
      <c r="K9" s="1623">
        <v>193436</v>
      </c>
      <c r="L9" s="1623"/>
      <c r="M9" s="1623">
        <v>195417.99999998178</v>
      </c>
      <c r="N9" s="1623"/>
      <c r="O9" s="1258"/>
      <c r="P9" s="1259"/>
    </row>
    <row r="10" spans="1:21" s="141" customFormat="1" ht="15.75" customHeight="1" x14ac:dyDescent="0.2">
      <c r="A10" s="139"/>
      <c r="B10" s="1257"/>
      <c r="C10" s="1371"/>
      <c r="D10" s="1372" t="s">
        <v>499</v>
      </c>
      <c r="E10" s="1623">
        <v>217</v>
      </c>
      <c r="F10" s="1623"/>
      <c r="G10" s="1623">
        <v>208</v>
      </c>
      <c r="H10" s="1623"/>
      <c r="I10" s="1623">
        <v>196</v>
      </c>
      <c r="J10" s="1623"/>
      <c r="K10" s="1623">
        <v>175</v>
      </c>
      <c r="L10" s="1623"/>
      <c r="M10" s="1623">
        <v>160</v>
      </c>
      <c r="N10" s="1623"/>
      <c r="O10" s="1258"/>
      <c r="P10" s="1259"/>
    </row>
    <row r="11" spans="1:21" s="141" customFormat="1" ht="26.25" customHeight="1" x14ac:dyDescent="0.2">
      <c r="A11" s="139"/>
      <c r="B11" s="1257"/>
      <c r="C11" s="1622" t="s">
        <v>497</v>
      </c>
      <c r="D11" s="1622"/>
      <c r="E11" s="1621">
        <v>160673</v>
      </c>
      <c r="F11" s="1621"/>
      <c r="G11" s="1621">
        <v>150304</v>
      </c>
      <c r="H11" s="1621"/>
      <c r="I11" s="1621">
        <v>145212.00000000137</v>
      </c>
      <c r="J11" s="1621"/>
      <c r="K11" s="1621">
        <v>132844.00000000911</v>
      </c>
      <c r="L11" s="1621"/>
      <c r="M11" s="1621">
        <v>130531.99999998602</v>
      </c>
      <c r="N11" s="1621"/>
      <c r="O11" s="1258"/>
      <c r="P11" s="1259"/>
    </row>
    <row r="12" spans="1:21" s="141" customFormat="1" ht="18.75" customHeight="1" x14ac:dyDescent="0.2">
      <c r="A12" s="139"/>
      <c r="B12" s="1257"/>
      <c r="C12" s="1622" t="s">
        <v>498</v>
      </c>
      <c r="D12" s="1622"/>
      <c r="E12" s="1621">
        <v>6643227</v>
      </c>
      <c r="F12" s="1621"/>
      <c r="G12" s="1621">
        <v>6088165</v>
      </c>
      <c r="H12" s="1621"/>
      <c r="I12" s="1621">
        <v>5632280.1093796296</v>
      </c>
      <c r="J12" s="1621"/>
      <c r="K12" s="1621">
        <v>5161343</v>
      </c>
      <c r="L12" s="1621"/>
      <c r="M12" s="1621">
        <v>4986266</v>
      </c>
      <c r="N12" s="1621"/>
      <c r="O12" s="1258"/>
      <c r="P12" s="1259"/>
      <c r="Q12" s="1387"/>
      <c r="R12" s="1387"/>
      <c r="S12" s="1387"/>
      <c r="T12" s="1387"/>
      <c r="U12" s="1387"/>
    </row>
    <row r="13" spans="1:21" ht="18.75" customHeight="1" thickBot="1" x14ac:dyDescent="0.25">
      <c r="A13" s="135"/>
      <c r="B13" s="137"/>
      <c r="C13" s="137"/>
      <c r="D13" s="137"/>
      <c r="E13" s="137"/>
      <c r="F13" s="137"/>
      <c r="G13" s="137"/>
      <c r="H13" s="137"/>
      <c r="I13" s="137"/>
      <c r="J13" s="137"/>
      <c r="K13" s="137"/>
      <c r="L13" s="137"/>
      <c r="M13" s="137"/>
      <c r="N13" s="583"/>
      <c r="O13" s="468"/>
      <c r="P13" s="1175"/>
    </row>
    <row r="14" spans="1:21" s="141" customFormat="1" ht="13.5" customHeight="1" thickBot="1" x14ac:dyDescent="0.25">
      <c r="A14" s="139"/>
      <c r="B14" s="140"/>
      <c r="C14" s="1615" t="s">
        <v>569</v>
      </c>
      <c r="D14" s="1616"/>
      <c r="E14" s="1616"/>
      <c r="F14" s="1616"/>
      <c r="G14" s="1616"/>
      <c r="H14" s="1616"/>
      <c r="I14" s="1616"/>
      <c r="J14" s="1616"/>
      <c r="K14" s="1616"/>
      <c r="L14" s="1616"/>
      <c r="M14" s="1616"/>
      <c r="N14" s="1617"/>
      <c r="O14" s="468"/>
      <c r="P14" s="1175"/>
    </row>
    <row r="15" spans="1:21" ht="4.5" customHeight="1" x14ac:dyDescent="0.2">
      <c r="A15" s="135"/>
      <c r="B15" s="137"/>
      <c r="C15" s="1618" t="s">
        <v>78</v>
      </c>
      <c r="D15" s="1618"/>
      <c r="E15" s="412"/>
      <c r="F15" s="412"/>
      <c r="G15" s="412"/>
      <c r="H15" s="412"/>
      <c r="I15" s="412"/>
      <c r="J15" s="412"/>
      <c r="K15" s="412"/>
      <c r="L15" s="412"/>
      <c r="M15" s="412"/>
      <c r="N15" s="412"/>
      <c r="O15" s="468"/>
      <c r="P15" s="1175"/>
    </row>
    <row r="16" spans="1:21" x14ac:dyDescent="0.2">
      <c r="A16" s="135"/>
      <c r="B16" s="137"/>
      <c r="C16" s="1618"/>
      <c r="D16" s="1618"/>
      <c r="E16" s="1373"/>
      <c r="G16" s="1619">
        <v>2012</v>
      </c>
      <c r="H16" s="1619"/>
      <c r="I16" s="1619"/>
      <c r="J16" s="1619"/>
      <c r="K16" s="1689">
        <v>2013</v>
      </c>
      <c r="L16" s="1619"/>
      <c r="M16" s="1619"/>
      <c r="N16" s="1619"/>
      <c r="O16" s="1176"/>
      <c r="P16" s="1177"/>
    </row>
    <row r="17" spans="1:22" ht="22.5" customHeight="1" x14ac:dyDescent="0.2">
      <c r="A17" s="135"/>
      <c r="B17" s="137"/>
      <c r="C17" s="1373"/>
      <c r="D17" s="1373"/>
      <c r="E17" s="1373"/>
      <c r="F17" s="1374"/>
      <c r="G17" s="1375" t="s">
        <v>68</v>
      </c>
      <c r="H17" s="1376" t="s">
        <v>570</v>
      </c>
      <c r="I17" s="1376" t="s">
        <v>571</v>
      </c>
      <c r="J17" s="1376" t="s">
        <v>572</v>
      </c>
      <c r="K17" s="1690" t="s">
        <v>68</v>
      </c>
      <c r="L17" s="1376" t="s">
        <v>570</v>
      </c>
      <c r="M17" s="1376" t="s">
        <v>571</v>
      </c>
      <c r="N17" s="1376" t="s">
        <v>572</v>
      </c>
      <c r="O17" s="1176"/>
      <c r="P17" s="1177"/>
    </row>
    <row r="18" spans="1:22" s="1168" customFormat="1" ht="15" customHeight="1" x14ac:dyDescent="0.2">
      <c r="A18" s="1166"/>
      <c r="B18" s="1167"/>
      <c r="C18" s="1522" t="s">
        <v>68</v>
      </c>
      <c r="D18" s="1522"/>
      <c r="E18" s="1260"/>
      <c r="F18" s="1260"/>
      <c r="G18" s="1377">
        <v>193611.00000001141</v>
      </c>
      <c r="H18" s="1377">
        <v>186615.22003539948</v>
      </c>
      <c r="I18" s="1377">
        <v>6743.0294700565209</v>
      </c>
      <c r="J18" s="1377">
        <v>252.75049455389248</v>
      </c>
      <c r="K18" s="1377">
        <v>195577.99999998181</v>
      </c>
      <c r="L18" s="1377">
        <v>186481.37178498076</v>
      </c>
      <c r="M18" s="1377">
        <v>6828.2079202919213</v>
      </c>
      <c r="N18" s="1377">
        <v>2268.4202947136005</v>
      </c>
      <c r="O18" s="1178"/>
      <c r="R18" s="1378"/>
      <c r="S18" s="1379"/>
      <c r="T18" s="1379"/>
      <c r="U18" s="1379"/>
      <c r="V18" s="1379"/>
    </row>
    <row r="19" spans="1:22" ht="13.5" customHeight="1" x14ac:dyDescent="0.2">
      <c r="A19" s="135"/>
      <c r="B19" s="137"/>
      <c r="C19" s="899"/>
      <c r="D19" s="1380" t="s">
        <v>615</v>
      </c>
      <c r="E19" s="1180"/>
      <c r="F19" s="1180"/>
      <c r="G19" s="1381">
        <v>70.596098309791714</v>
      </c>
      <c r="H19" s="1381">
        <v>70.596098309791714</v>
      </c>
      <c r="I19" s="1381">
        <v>0</v>
      </c>
      <c r="J19" s="1381">
        <v>0</v>
      </c>
      <c r="K19" s="1381">
        <v>103.89882884402668</v>
      </c>
      <c r="L19" s="1381">
        <v>92.070257415455259</v>
      </c>
      <c r="M19" s="1381">
        <v>2</v>
      </c>
      <c r="N19" s="1381">
        <v>9.8285714285714292</v>
      </c>
      <c r="O19" s="1176"/>
      <c r="P19" s="1177"/>
      <c r="R19" s="1378"/>
      <c r="S19" s="1379"/>
      <c r="T19" s="1379"/>
      <c r="U19" s="1379"/>
      <c r="V19" s="1379"/>
    </row>
    <row r="20" spans="1:22" ht="13.5" customHeight="1" x14ac:dyDescent="0.2">
      <c r="A20" s="135"/>
      <c r="B20" s="137"/>
      <c r="C20" s="899"/>
      <c r="D20" s="1380" t="s">
        <v>573</v>
      </c>
      <c r="E20" s="1180"/>
      <c r="F20" s="1180"/>
      <c r="G20" s="1381">
        <v>192.95183536636094</v>
      </c>
      <c r="H20" s="1381">
        <v>186.95183536636094</v>
      </c>
      <c r="I20" s="1381">
        <v>6</v>
      </c>
      <c r="J20" s="1381">
        <v>0</v>
      </c>
      <c r="K20" s="1381">
        <v>186.23430117540374</v>
      </c>
      <c r="L20" s="1381">
        <v>180.05814941388613</v>
      </c>
      <c r="M20" s="1381">
        <v>1</v>
      </c>
      <c r="N20" s="1381">
        <v>5.1761517615176151</v>
      </c>
      <c r="O20" s="1176"/>
      <c r="P20" s="1179"/>
      <c r="R20" s="1378"/>
      <c r="S20" s="1379"/>
      <c r="T20" s="1379"/>
      <c r="U20" s="1379"/>
      <c r="V20" s="1379"/>
    </row>
    <row r="21" spans="1:22" ht="13.5" customHeight="1" x14ac:dyDescent="0.2">
      <c r="A21" s="135"/>
      <c r="B21" s="137"/>
      <c r="C21" s="899"/>
      <c r="D21" s="1380" t="s">
        <v>574</v>
      </c>
      <c r="E21" s="1180"/>
      <c r="F21" s="1180"/>
      <c r="G21" s="1381">
        <v>2884.8136862607744</v>
      </c>
      <c r="H21" s="1381">
        <v>2833.01317583632</v>
      </c>
      <c r="I21" s="1381">
        <v>47.528550964995013</v>
      </c>
      <c r="J21" s="1381">
        <v>4.2719594594594597</v>
      </c>
      <c r="K21" s="1381">
        <v>2182.6868335694853</v>
      </c>
      <c r="L21" s="1381">
        <v>2163.1453350681504</v>
      </c>
      <c r="M21" s="1381">
        <v>12.778139722708307</v>
      </c>
      <c r="N21" s="1381">
        <v>6.7633587786259541</v>
      </c>
      <c r="O21" s="1176"/>
      <c r="P21" s="1179"/>
      <c r="R21" s="1378"/>
      <c r="S21" s="1379"/>
      <c r="T21" s="1379"/>
      <c r="U21" s="1379"/>
      <c r="V21" s="1379"/>
    </row>
    <row r="22" spans="1:22" ht="13.5" customHeight="1" x14ac:dyDescent="0.2">
      <c r="A22" s="135"/>
      <c r="B22" s="137"/>
      <c r="C22" s="899"/>
      <c r="D22" s="1380" t="s">
        <v>575</v>
      </c>
      <c r="E22" s="1180"/>
      <c r="F22" s="1180"/>
      <c r="G22" s="1381">
        <v>2321.8618187917978</v>
      </c>
      <c r="H22" s="1381">
        <v>2307.4453554918132</v>
      </c>
      <c r="I22" s="1381">
        <v>14.416463299984635</v>
      </c>
      <c r="J22" s="1381">
        <v>0</v>
      </c>
      <c r="K22" s="1381">
        <v>2101.1988041803638</v>
      </c>
      <c r="L22" s="1381">
        <v>2054.4328079854808</v>
      </c>
      <c r="M22" s="1381">
        <v>35.155033485191467</v>
      </c>
      <c r="N22" s="1381">
        <v>11.610962709691208</v>
      </c>
      <c r="O22" s="1176"/>
      <c r="P22" s="1179"/>
      <c r="R22" s="1378"/>
      <c r="S22" s="1379"/>
      <c r="T22" s="1379"/>
      <c r="U22" s="1379"/>
      <c r="V22" s="1379"/>
    </row>
    <row r="23" spans="1:22" ht="13.5" customHeight="1" x14ac:dyDescent="0.2">
      <c r="A23" s="135"/>
      <c r="B23" s="137"/>
      <c r="C23" s="899"/>
      <c r="D23" s="1380" t="s">
        <v>576</v>
      </c>
      <c r="E23" s="1180"/>
      <c r="F23" s="1180"/>
      <c r="G23" s="1381">
        <v>899.71321493388359</v>
      </c>
      <c r="H23" s="1381">
        <v>874.25489454284207</v>
      </c>
      <c r="I23" s="1381">
        <v>21.257009529618227</v>
      </c>
      <c r="J23" s="1381">
        <v>4.2013108614232211</v>
      </c>
      <c r="K23" s="1381">
        <v>757.41125234032199</v>
      </c>
      <c r="L23" s="1381">
        <v>748.69186458522006</v>
      </c>
      <c r="M23" s="1381">
        <v>8.7193877551020407</v>
      </c>
      <c r="N23" s="1381">
        <v>0</v>
      </c>
      <c r="O23" s="1176"/>
      <c r="P23" s="1179"/>
      <c r="R23" s="1378"/>
      <c r="S23" s="1379"/>
      <c r="T23" s="1379"/>
      <c r="U23" s="1379"/>
      <c r="V23" s="1379"/>
    </row>
    <row r="24" spans="1:22" ht="13.5" customHeight="1" x14ac:dyDescent="0.2">
      <c r="A24" s="135"/>
      <c r="B24" s="137"/>
      <c r="C24" s="899"/>
      <c r="D24" s="1380" t="s">
        <v>577</v>
      </c>
      <c r="E24" s="1180"/>
      <c r="F24" s="1180"/>
      <c r="G24" s="1381">
        <v>3338.0117073450679</v>
      </c>
      <c r="H24" s="1381">
        <v>3277.4403001810797</v>
      </c>
      <c r="I24" s="1381">
        <v>60.571407163988859</v>
      </c>
      <c r="J24" s="1381">
        <v>0</v>
      </c>
      <c r="K24" s="1381">
        <v>3312.5719583720429</v>
      </c>
      <c r="L24" s="1381">
        <v>3115.4833811585959</v>
      </c>
      <c r="M24" s="1381">
        <v>88.22658713110377</v>
      </c>
      <c r="N24" s="1381">
        <v>108.86199008234469</v>
      </c>
      <c r="O24" s="1176"/>
      <c r="P24" s="1179"/>
      <c r="R24" s="1378"/>
      <c r="S24" s="1379"/>
      <c r="T24" s="1379"/>
      <c r="U24" s="1379"/>
      <c r="V24" s="1379"/>
    </row>
    <row r="25" spans="1:22" ht="13.5" customHeight="1" x14ac:dyDescent="0.2">
      <c r="A25" s="135"/>
      <c r="B25" s="137"/>
      <c r="C25" s="899"/>
      <c r="D25" s="1380" t="s">
        <v>578</v>
      </c>
      <c r="E25" s="1180"/>
      <c r="F25" s="1180"/>
      <c r="G25" s="1381">
        <v>846.68378434145495</v>
      </c>
      <c r="H25" s="1381">
        <v>824.52201480258248</v>
      </c>
      <c r="I25" s="1381">
        <v>22.161769538872342</v>
      </c>
      <c r="J25" s="1381">
        <v>0</v>
      </c>
      <c r="K25" s="1381">
        <v>795.20672720890684</v>
      </c>
      <c r="L25" s="1381">
        <v>710.90751613481791</v>
      </c>
      <c r="M25" s="1381">
        <v>22.354810949800903</v>
      </c>
      <c r="N25" s="1381">
        <v>61.944400124287824</v>
      </c>
      <c r="O25" s="1176"/>
      <c r="P25" s="1179"/>
      <c r="R25" s="1378"/>
      <c r="S25" s="1379"/>
      <c r="T25" s="1379"/>
      <c r="U25" s="1379"/>
      <c r="V25" s="1379"/>
    </row>
    <row r="26" spans="1:22" ht="13.5" customHeight="1" x14ac:dyDescent="0.2">
      <c r="A26" s="135"/>
      <c r="B26" s="137"/>
      <c r="C26" s="899"/>
      <c r="D26" s="1380" t="s">
        <v>579</v>
      </c>
      <c r="E26" s="1180"/>
      <c r="F26" s="1180"/>
      <c r="G26" s="1381">
        <v>433.0582923230898</v>
      </c>
      <c r="H26" s="1381">
        <v>425.19031479499989</v>
      </c>
      <c r="I26" s="1381">
        <v>7.867977528089888</v>
      </c>
      <c r="J26" s="1381">
        <v>0</v>
      </c>
      <c r="K26" s="1381">
        <v>970.73639061881295</v>
      </c>
      <c r="L26" s="1381">
        <v>955.57923010634295</v>
      </c>
      <c r="M26" s="1381">
        <v>10.111117347002407</v>
      </c>
      <c r="N26" s="1381">
        <v>5.0460431654676263</v>
      </c>
      <c r="O26" s="1176"/>
      <c r="P26" s="1179"/>
      <c r="R26" s="1378"/>
      <c r="S26" s="1379"/>
      <c r="T26" s="1379"/>
      <c r="U26" s="1379"/>
      <c r="V26" s="1379"/>
    </row>
    <row r="27" spans="1:22" ht="13.5" customHeight="1" x14ac:dyDescent="0.2">
      <c r="A27" s="135"/>
      <c r="B27" s="137"/>
      <c r="C27" s="899"/>
      <c r="D27" s="1380" t="s">
        <v>580</v>
      </c>
      <c r="E27" s="1180"/>
      <c r="F27" s="1180"/>
      <c r="G27" s="1381">
        <v>44.37417930310319</v>
      </c>
      <c r="H27" s="1381">
        <v>44.37417930310319</v>
      </c>
      <c r="I27" s="1381">
        <v>0</v>
      </c>
      <c r="J27" s="1381">
        <v>0</v>
      </c>
      <c r="K27" s="1381">
        <v>56.935686684069495</v>
      </c>
      <c r="L27" s="1381">
        <v>47.235189303210554</v>
      </c>
      <c r="M27" s="1381">
        <v>9.7004973808589412</v>
      </c>
      <c r="N27" s="1381">
        <v>0</v>
      </c>
      <c r="O27" s="1176"/>
      <c r="P27" s="1179"/>
      <c r="R27" s="1378"/>
      <c r="S27" s="1379"/>
      <c r="T27" s="1379"/>
      <c r="U27" s="1379"/>
      <c r="V27" s="1379"/>
    </row>
    <row r="28" spans="1:22" ht="13.5" customHeight="1" x14ac:dyDescent="0.2">
      <c r="A28" s="135"/>
      <c r="B28" s="137"/>
      <c r="C28" s="899"/>
      <c r="D28" s="1380" t="s">
        <v>581</v>
      </c>
      <c r="E28" s="1180"/>
      <c r="F28" s="1180"/>
      <c r="G28" s="1381">
        <v>392.47536673658135</v>
      </c>
      <c r="H28" s="1381">
        <v>353.12431557086109</v>
      </c>
      <c r="I28" s="1381">
        <v>31.519594696492817</v>
      </c>
      <c r="J28" s="1381">
        <v>7.8314564692273665</v>
      </c>
      <c r="K28" s="1381">
        <v>392.98306361487033</v>
      </c>
      <c r="L28" s="1381">
        <v>377.2402064720132</v>
      </c>
      <c r="M28" s="1381">
        <v>1</v>
      </c>
      <c r="N28" s="1381">
        <v>14.742857142857144</v>
      </c>
      <c r="O28" s="1176"/>
      <c r="P28" s="1179"/>
      <c r="R28" s="1378"/>
      <c r="S28" s="1379"/>
      <c r="T28" s="1379"/>
      <c r="U28" s="1379"/>
      <c r="V28" s="1379"/>
    </row>
    <row r="29" spans="1:22" ht="13.5" customHeight="1" x14ac:dyDescent="0.2">
      <c r="A29" s="135"/>
      <c r="B29" s="137"/>
      <c r="C29" s="899"/>
      <c r="D29" s="1380" t="s">
        <v>582</v>
      </c>
      <c r="E29" s="1180"/>
      <c r="F29" s="1180"/>
      <c r="G29" s="1381">
        <v>6370.5131591012341</v>
      </c>
      <c r="H29" s="1381">
        <v>6290.2151717201077</v>
      </c>
      <c r="I29" s="1381">
        <v>72.315136832557712</v>
      </c>
      <c r="J29" s="1381">
        <v>7.9828505485683703</v>
      </c>
      <c r="K29" s="1381">
        <v>5129.768000852715</v>
      </c>
      <c r="L29" s="1381">
        <v>5016.9877877616645</v>
      </c>
      <c r="M29" s="1381">
        <v>110.78021309104997</v>
      </c>
      <c r="N29" s="1381">
        <v>2</v>
      </c>
      <c r="O29" s="1176"/>
      <c r="P29" s="1179"/>
      <c r="R29" s="1378"/>
      <c r="S29" s="1379"/>
      <c r="T29" s="1379"/>
      <c r="U29" s="1379"/>
      <c r="V29" s="1379"/>
    </row>
    <row r="30" spans="1:22" ht="13.5" customHeight="1" x14ac:dyDescent="0.2">
      <c r="A30" s="135"/>
      <c r="B30" s="137"/>
      <c r="C30" s="899"/>
      <c r="D30" s="1380" t="s">
        <v>583</v>
      </c>
      <c r="E30" s="1180"/>
      <c r="F30" s="1180"/>
      <c r="G30" s="1381">
        <v>444.75714957191946</v>
      </c>
      <c r="H30" s="1381">
        <v>436.47789564521781</v>
      </c>
      <c r="I30" s="1381">
        <v>8.2792539267015712</v>
      </c>
      <c r="J30" s="1381">
        <v>0</v>
      </c>
      <c r="K30" s="1381">
        <v>481.35412036523689</v>
      </c>
      <c r="L30" s="1381">
        <v>481.35412036523689</v>
      </c>
      <c r="M30" s="1381">
        <v>0</v>
      </c>
      <c r="N30" s="1381">
        <v>0</v>
      </c>
      <c r="O30" s="1176"/>
      <c r="P30" s="1179"/>
      <c r="R30" s="1378"/>
      <c r="S30" s="1379"/>
      <c r="T30" s="1379"/>
      <c r="U30" s="1379"/>
      <c r="V30" s="1379"/>
    </row>
    <row r="31" spans="1:22" ht="13.5" customHeight="1" x14ac:dyDescent="0.2">
      <c r="A31" s="135"/>
      <c r="B31" s="137"/>
      <c r="C31" s="899"/>
      <c r="D31" s="1380" t="s">
        <v>584</v>
      </c>
      <c r="E31" s="1180"/>
      <c r="F31" s="1180"/>
      <c r="G31" s="1381">
        <v>1631.9154205183106</v>
      </c>
      <c r="H31" s="1381">
        <v>1620.1993033021931</v>
      </c>
      <c r="I31" s="1381">
        <v>11.716117216117215</v>
      </c>
      <c r="J31" s="1381">
        <v>0</v>
      </c>
      <c r="K31" s="1381">
        <v>1595.8772174569856</v>
      </c>
      <c r="L31" s="1381">
        <v>1299.0078624148352</v>
      </c>
      <c r="M31" s="1381">
        <v>24.321774709198564</v>
      </c>
      <c r="N31" s="1381">
        <v>272.54758033294604</v>
      </c>
      <c r="O31" s="1176"/>
      <c r="P31" s="1179"/>
      <c r="R31" s="1378"/>
      <c r="S31" s="1379"/>
      <c r="T31" s="1379"/>
      <c r="U31" s="1379"/>
      <c r="V31" s="1379"/>
    </row>
    <row r="32" spans="1:22" ht="13.5" customHeight="1" x14ac:dyDescent="0.2">
      <c r="A32" s="135"/>
      <c r="B32" s="137"/>
      <c r="C32" s="899"/>
      <c r="D32" s="1380" t="s">
        <v>585</v>
      </c>
      <c r="E32" s="1180"/>
      <c r="F32" s="1180"/>
      <c r="G32" s="1381">
        <v>1171.3677163363259</v>
      </c>
      <c r="H32" s="1381">
        <v>887.62221311970961</v>
      </c>
      <c r="I32" s="1381">
        <v>256.20468810062727</v>
      </c>
      <c r="J32" s="1381">
        <v>27.540815115989389</v>
      </c>
      <c r="K32" s="1381">
        <v>1337.1491482966294</v>
      </c>
      <c r="L32" s="1381">
        <v>978.29836230318824</v>
      </c>
      <c r="M32" s="1381">
        <v>314.88631608856213</v>
      </c>
      <c r="N32" s="1381">
        <v>43.964469904879046</v>
      </c>
      <c r="O32" s="1176"/>
      <c r="P32" s="1179"/>
      <c r="R32" s="1378"/>
      <c r="S32" s="1379"/>
      <c r="T32" s="1379"/>
      <c r="U32" s="1379"/>
      <c r="V32" s="1379"/>
    </row>
    <row r="33" spans="1:22" ht="13.5" customHeight="1" x14ac:dyDescent="0.2">
      <c r="A33" s="135"/>
      <c r="B33" s="137"/>
      <c r="C33" s="899"/>
      <c r="D33" s="1380" t="s">
        <v>586</v>
      </c>
      <c r="E33" s="1180"/>
      <c r="F33" s="1180"/>
      <c r="G33" s="1381">
        <v>486.50962066755471</v>
      </c>
      <c r="H33" s="1381">
        <v>477.41843622629847</v>
      </c>
      <c r="I33" s="1381">
        <v>9.0911844412561766</v>
      </c>
      <c r="J33" s="1381">
        <v>0</v>
      </c>
      <c r="K33" s="1381">
        <v>524.86401424297571</v>
      </c>
      <c r="L33" s="1381">
        <v>506.19641754711046</v>
      </c>
      <c r="M33" s="1381">
        <v>18.66759669586515</v>
      </c>
      <c r="N33" s="1381">
        <v>0</v>
      </c>
      <c r="O33" s="1176"/>
      <c r="P33" s="1179"/>
      <c r="R33" s="1378"/>
      <c r="S33" s="1379"/>
      <c r="T33" s="1379"/>
      <c r="U33" s="1379"/>
      <c r="V33" s="1379"/>
    </row>
    <row r="34" spans="1:22" ht="13.5" customHeight="1" x14ac:dyDescent="0.2">
      <c r="A34" s="135"/>
      <c r="B34" s="137"/>
      <c r="C34" s="899"/>
      <c r="D34" s="1380" t="s">
        <v>587</v>
      </c>
      <c r="E34" s="1180"/>
      <c r="F34" s="1180"/>
      <c r="G34" s="1381">
        <v>3208.7328542852197</v>
      </c>
      <c r="H34" s="1381">
        <v>3168.7995714756544</v>
      </c>
      <c r="I34" s="1381">
        <v>39.933282809564531</v>
      </c>
      <c r="J34" s="1381">
        <v>0</v>
      </c>
      <c r="K34" s="1381">
        <v>2821.6067215670992</v>
      </c>
      <c r="L34" s="1381">
        <v>2783.8513657430371</v>
      </c>
      <c r="M34" s="1381">
        <v>21.135257448649689</v>
      </c>
      <c r="N34" s="1381">
        <v>16.620098375412578</v>
      </c>
      <c r="O34" s="1176"/>
      <c r="P34" s="1179"/>
      <c r="R34" s="1378"/>
      <c r="S34" s="1379"/>
      <c r="T34" s="1379"/>
      <c r="U34" s="1379"/>
      <c r="V34" s="1379"/>
    </row>
    <row r="35" spans="1:22" ht="13.5" customHeight="1" x14ac:dyDescent="0.2">
      <c r="A35" s="135"/>
      <c r="B35" s="137"/>
      <c r="C35" s="899"/>
      <c r="D35" s="1380" t="s">
        <v>588</v>
      </c>
      <c r="E35" s="1180"/>
      <c r="F35" s="1180"/>
      <c r="G35" s="1381">
        <v>700.81167806042356</v>
      </c>
      <c r="H35" s="1381">
        <v>688.20204410317717</v>
      </c>
      <c r="I35" s="1381">
        <v>12.609633957246317</v>
      </c>
      <c r="J35" s="1381">
        <v>0</v>
      </c>
      <c r="K35" s="1381">
        <v>726.40493940868146</v>
      </c>
      <c r="L35" s="1381">
        <v>719.85351856970976</v>
      </c>
      <c r="M35" s="1381">
        <v>6.5514208389715831</v>
      </c>
      <c r="N35" s="1381">
        <v>0</v>
      </c>
      <c r="O35" s="1176"/>
      <c r="P35" s="1179"/>
      <c r="R35" s="1378"/>
      <c r="S35" s="1379"/>
      <c r="T35" s="1379"/>
      <c r="U35" s="1379"/>
      <c r="V35" s="1379"/>
    </row>
    <row r="36" spans="1:22" ht="13.5" customHeight="1" x14ac:dyDescent="0.2">
      <c r="A36" s="135"/>
      <c r="B36" s="137"/>
      <c r="C36" s="899"/>
      <c r="D36" s="1380" t="s">
        <v>589</v>
      </c>
      <c r="E36" s="1180"/>
      <c r="F36" s="1180"/>
      <c r="G36" s="1381">
        <v>4772.1165091502908</v>
      </c>
      <c r="H36" s="1381">
        <v>4563.6219796067317</v>
      </c>
      <c r="I36" s="1381">
        <v>195.69345646871733</v>
      </c>
      <c r="J36" s="1381">
        <v>12.801073074843972</v>
      </c>
      <c r="K36" s="1381">
        <v>4653.3201312646597</v>
      </c>
      <c r="L36" s="1381">
        <v>4449.2638085831013</v>
      </c>
      <c r="M36" s="1381">
        <v>203.05632268155759</v>
      </c>
      <c r="N36" s="1381">
        <v>1</v>
      </c>
      <c r="O36" s="1176"/>
      <c r="P36" s="1179"/>
      <c r="R36" s="1378"/>
      <c r="S36" s="1379"/>
      <c r="T36" s="1379"/>
      <c r="U36" s="1379"/>
      <c r="V36" s="1379"/>
    </row>
    <row r="37" spans="1:22" ht="13.5" customHeight="1" x14ac:dyDescent="0.2">
      <c r="A37" s="135"/>
      <c r="B37" s="137"/>
      <c r="C37" s="899"/>
      <c r="D37" s="1380" t="s">
        <v>590</v>
      </c>
      <c r="E37" s="1180"/>
      <c r="F37" s="1180"/>
      <c r="G37" s="1381">
        <v>892.55341275504315</v>
      </c>
      <c r="H37" s="1381">
        <v>878.89903327190905</v>
      </c>
      <c r="I37" s="1381">
        <v>13.654379483134157</v>
      </c>
      <c r="J37" s="1381">
        <v>0</v>
      </c>
      <c r="K37" s="1381">
        <v>1443.22664099504</v>
      </c>
      <c r="L37" s="1381">
        <v>1405.8091234956219</v>
      </c>
      <c r="M37" s="1381">
        <v>36.417517499417897</v>
      </c>
      <c r="N37" s="1381">
        <v>1</v>
      </c>
      <c r="O37" s="1176"/>
      <c r="P37" s="1179"/>
      <c r="R37" s="1378"/>
      <c r="S37" s="1379"/>
      <c r="T37" s="1379"/>
      <c r="U37" s="1379"/>
      <c r="V37" s="1379"/>
    </row>
    <row r="38" spans="1:22" ht="13.5" customHeight="1" x14ac:dyDescent="0.2">
      <c r="A38" s="135"/>
      <c r="B38" s="137"/>
      <c r="C38" s="899"/>
      <c r="D38" s="1380" t="s">
        <v>591</v>
      </c>
      <c r="E38" s="1180"/>
      <c r="F38" s="1180"/>
      <c r="G38" s="1381">
        <v>10216.451673889072</v>
      </c>
      <c r="H38" s="1381">
        <v>9799.2684829344016</v>
      </c>
      <c r="I38" s="1381">
        <v>403.18898232694971</v>
      </c>
      <c r="J38" s="1381">
        <v>13.994208627729961</v>
      </c>
      <c r="K38" s="1381">
        <v>7774.3764453530748</v>
      </c>
      <c r="L38" s="1381">
        <v>7364.7106783693753</v>
      </c>
      <c r="M38" s="1381">
        <v>371.21349302672451</v>
      </c>
      <c r="N38" s="1381">
        <v>38.452273956973578</v>
      </c>
      <c r="O38" s="1176"/>
      <c r="P38" s="1179"/>
      <c r="R38" s="1378"/>
      <c r="S38" s="1379"/>
      <c r="T38" s="1379"/>
      <c r="U38" s="1379"/>
      <c r="V38" s="1379"/>
    </row>
    <row r="39" spans="1:22" ht="13.5" customHeight="1" x14ac:dyDescent="0.2">
      <c r="A39" s="135"/>
      <c r="B39" s="137"/>
      <c r="C39" s="899"/>
      <c r="D39" s="1380" t="s">
        <v>592</v>
      </c>
      <c r="E39" s="1180"/>
      <c r="F39" s="1180"/>
      <c r="G39" s="1381">
        <v>16324.038634878483</v>
      </c>
      <c r="H39" s="1381">
        <v>15851.274337411101</v>
      </c>
      <c r="I39" s="1381">
        <v>460.08695721902996</v>
      </c>
      <c r="J39" s="1381">
        <v>12.677340248361581</v>
      </c>
      <c r="K39" s="1381">
        <v>15128.571611782711</v>
      </c>
      <c r="L39" s="1381">
        <v>14724.116941066355</v>
      </c>
      <c r="M39" s="1381">
        <v>378.29393142146233</v>
      </c>
      <c r="N39" s="1381">
        <v>26.160739294882777</v>
      </c>
      <c r="O39" s="1176"/>
      <c r="P39" s="1179"/>
      <c r="R39" s="1378"/>
      <c r="S39" s="1379"/>
      <c r="T39" s="1379"/>
      <c r="U39" s="1379"/>
      <c r="V39" s="1379"/>
    </row>
    <row r="40" spans="1:22" ht="13.5" customHeight="1" x14ac:dyDescent="0.2">
      <c r="A40" s="135"/>
      <c r="B40" s="137"/>
      <c r="C40" s="899"/>
      <c r="D40" s="1380" t="s">
        <v>593</v>
      </c>
      <c r="E40" s="1180"/>
      <c r="F40" s="1180"/>
      <c r="G40" s="1381">
        <v>7672.6520077711457</v>
      </c>
      <c r="H40" s="1381">
        <v>7440.1395941599585</v>
      </c>
      <c r="I40" s="1381">
        <v>232.51241361119017</v>
      </c>
      <c r="J40" s="1381">
        <v>0</v>
      </c>
      <c r="K40" s="1381">
        <v>7085.2753159178355</v>
      </c>
      <c r="L40" s="1381">
        <v>6826.9525615781977</v>
      </c>
      <c r="M40" s="1381">
        <v>230.4960989292733</v>
      </c>
      <c r="N40" s="1381">
        <v>27.826655410365586</v>
      </c>
      <c r="O40" s="1176"/>
      <c r="P40" s="1179"/>
      <c r="R40" s="1378"/>
      <c r="S40" s="1379"/>
      <c r="T40" s="1379"/>
      <c r="U40" s="1379"/>
      <c r="V40" s="1379"/>
    </row>
    <row r="41" spans="1:22" ht="13.5" customHeight="1" x14ac:dyDescent="0.2">
      <c r="A41" s="135"/>
      <c r="B41" s="137"/>
      <c r="C41" s="899"/>
      <c r="D41" s="1380" t="s">
        <v>594</v>
      </c>
      <c r="E41" s="1180"/>
      <c r="F41" s="1180"/>
      <c r="G41" s="1381">
        <v>2146.0928416202728</v>
      </c>
      <c r="H41" s="1381">
        <v>2070.0878516294188</v>
      </c>
      <c r="I41" s="1381">
        <v>71.880476372177753</v>
      </c>
      <c r="J41" s="1381">
        <v>4.1245136186770424</v>
      </c>
      <c r="K41" s="1381">
        <v>3856.9077661549245</v>
      </c>
      <c r="L41" s="1381">
        <v>3634.9064582579117</v>
      </c>
      <c r="M41" s="1381">
        <v>69.186028563982234</v>
      </c>
      <c r="N41" s="1381">
        <v>152.81527933303349</v>
      </c>
      <c r="O41" s="1176"/>
      <c r="P41" s="1179"/>
      <c r="R41" s="1378"/>
      <c r="S41" s="1379"/>
      <c r="T41" s="1379"/>
      <c r="U41" s="1379"/>
      <c r="V41" s="1379"/>
    </row>
    <row r="42" spans="1:22" ht="13.5" customHeight="1" x14ac:dyDescent="0.2">
      <c r="A42" s="135"/>
      <c r="B42" s="137"/>
      <c r="C42" s="899"/>
      <c r="D42" s="1380" t="s">
        <v>595</v>
      </c>
      <c r="E42" s="1180"/>
      <c r="F42" s="1180"/>
      <c r="G42" s="1381">
        <v>4480.3721954981047</v>
      </c>
      <c r="H42" s="1381">
        <v>4153.3141936649135</v>
      </c>
      <c r="I42" s="1381">
        <v>313.86717559432333</v>
      </c>
      <c r="J42" s="1381">
        <v>13.190826238869633</v>
      </c>
      <c r="K42" s="1381">
        <v>4643.9075982814593</v>
      </c>
      <c r="L42" s="1381">
        <v>4265.9594912814355</v>
      </c>
      <c r="M42" s="1381">
        <v>354.91124557660601</v>
      </c>
      <c r="N42" s="1381">
        <v>23.036861423417999</v>
      </c>
      <c r="O42" s="1176"/>
      <c r="P42" s="1179"/>
      <c r="R42" s="1378"/>
      <c r="S42" s="1379"/>
      <c r="T42" s="1379"/>
      <c r="U42" s="1379"/>
      <c r="V42" s="1379"/>
    </row>
    <row r="43" spans="1:22" ht="13.5" customHeight="1" x14ac:dyDescent="0.2">
      <c r="A43" s="135"/>
      <c r="B43" s="137"/>
      <c r="C43" s="899"/>
      <c r="D43" s="1380" t="s">
        <v>596</v>
      </c>
      <c r="E43" s="1180"/>
      <c r="F43" s="1180"/>
      <c r="G43" s="1381">
        <v>2254.0969146491143</v>
      </c>
      <c r="H43" s="1381">
        <v>2178.9902064883181</v>
      </c>
      <c r="I43" s="1381">
        <v>67.439402423686957</v>
      </c>
      <c r="J43" s="1381">
        <v>7.6673057371096593</v>
      </c>
      <c r="K43" s="1381">
        <v>2302.6040808682837</v>
      </c>
      <c r="L43" s="1381">
        <v>2223.5187288610368</v>
      </c>
      <c r="M43" s="1381">
        <v>73.945567061009825</v>
      </c>
      <c r="N43" s="1381">
        <v>5.139784946236559</v>
      </c>
      <c r="O43" s="1176"/>
      <c r="P43" s="1179"/>
      <c r="R43" s="1378"/>
      <c r="S43" s="1379"/>
      <c r="T43" s="1379"/>
      <c r="U43" s="1379"/>
      <c r="V43" s="1379"/>
    </row>
    <row r="44" spans="1:22" ht="13.5" customHeight="1" x14ac:dyDescent="0.2">
      <c r="A44" s="135"/>
      <c r="B44" s="137"/>
      <c r="C44" s="899"/>
      <c r="D44" s="1380" t="s">
        <v>597</v>
      </c>
      <c r="E44" s="1180"/>
      <c r="F44" s="1180"/>
      <c r="G44" s="1381">
        <v>0</v>
      </c>
      <c r="H44" s="1381">
        <v>0</v>
      </c>
      <c r="I44" s="1381">
        <v>0</v>
      </c>
      <c r="J44" s="1381">
        <v>0</v>
      </c>
      <c r="K44" s="1381">
        <v>12.566342684632943</v>
      </c>
      <c r="L44" s="1381">
        <v>12.566342684632943</v>
      </c>
      <c r="M44" s="1381">
        <v>0</v>
      </c>
      <c r="N44" s="1381">
        <v>0</v>
      </c>
      <c r="O44" s="1176"/>
      <c r="P44" s="1179"/>
      <c r="R44" s="1378"/>
      <c r="S44" s="1379"/>
      <c r="T44" s="1379"/>
      <c r="U44" s="1379"/>
      <c r="V44" s="1379"/>
    </row>
    <row r="45" spans="1:22" ht="13.5" customHeight="1" x14ac:dyDescent="0.2">
      <c r="A45" s="135"/>
      <c r="B45" s="137"/>
      <c r="C45" s="899"/>
      <c r="D45" s="1380" t="s">
        <v>598</v>
      </c>
      <c r="E45" s="1180"/>
      <c r="F45" s="1180"/>
      <c r="G45" s="1381">
        <v>20987.257872705577</v>
      </c>
      <c r="H45" s="1381">
        <v>20220.980107610241</v>
      </c>
      <c r="I45" s="1381">
        <v>742.80646414185298</v>
      </c>
      <c r="J45" s="1381">
        <v>23.471300953466098</v>
      </c>
      <c r="K45" s="1381">
        <v>18161.756107018631</v>
      </c>
      <c r="L45" s="1381">
        <v>17492.733528122862</v>
      </c>
      <c r="M45" s="1381">
        <v>526.70399278916034</v>
      </c>
      <c r="N45" s="1381">
        <v>142.31858610659791</v>
      </c>
      <c r="O45" s="1176"/>
      <c r="P45" s="1179"/>
      <c r="R45" s="1378"/>
      <c r="S45" s="1379"/>
      <c r="T45" s="1379"/>
      <c r="U45" s="1379"/>
      <c r="V45" s="1379"/>
    </row>
    <row r="46" spans="1:22" ht="13.5" customHeight="1" x14ac:dyDescent="0.2">
      <c r="A46" s="135"/>
      <c r="B46" s="137"/>
      <c r="C46" s="899"/>
      <c r="D46" s="1380" t="s">
        <v>599</v>
      </c>
      <c r="E46" s="1180"/>
      <c r="F46" s="1180"/>
      <c r="G46" s="1381">
        <v>23654.318394367758</v>
      </c>
      <c r="H46" s="1381">
        <v>22915.199578324238</v>
      </c>
      <c r="I46" s="1381">
        <v>721.15061320843722</v>
      </c>
      <c r="J46" s="1381">
        <v>17.968202835080554</v>
      </c>
      <c r="K46" s="1381">
        <v>20205.544529642244</v>
      </c>
      <c r="L46" s="1381">
        <v>19531.178226413831</v>
      </c>
      <c r="M46" s="1381">
        <v>559.7120857056866</v>
      </c>
      <c r="N46" s="1381">
        <v>114.65421752272862</v>
      </c>
      <c r="O46" s="1176"/>
      <c r="P46" s="1179"/>
      <c r="R46" s="1378"/>
      <c r="S46" s="1379"/>
      <c r="T46" s="1379"/>
      <c r="U46" s="1379"/>
      <c r="V46" s="1379"/>
    </row>
    <row r="47" spans="1:22" ht="13.5" customHeight="1" x14ac:dyDescent="0.2">
      <c r="A47" s="135"/>
      <c r="B47" s="137"/>
      <c r="C47" s="899"/>
      <c r="D47" s="1380" t="s">
        <v>600</v>
      </c>
      <c r="E47" s="1180"/>
      <c r="F47" s="1180"/>
      <c r="G47" s="1381">
        <v>1266.0055901071898</v>
      </c>
      <c r="H47" s="1381">
        <v>1237.4751629458244</v>
      </c>
      <c r="I47" s="1381">
        <v>28.530427161365864</v>
      </c>
      <c r="J47" s="1381">
        <v>0</v>
      </c>
      <c r="K47" s="1381">
        <v>1146.2685486101298</v>
      </c>
      <c r="L47" s="1381">
        <v>1130.3491402712546</v>
      </c>
      <c r="M47" s="1381">
        <v>15.919408338875119</v>
      </c>
      <c r="N47" s="1381">
        <v>0</v>
      </c>
      <c r="O47" s="1176"/>
      <c r="P47" s="1179"/>
      <c r="R47" s="1378"/>
      <c r="S47" s="1379"/>
      <c r="T47" s="1379"/>
      <c r="U47" s="1379"/>
      <c r="V47" s="1379"/>
    </row>
    <row r="48" spans="1:22" ht="13.5" customHeight="1" x14ac:dyDescent="0.2">
      <c r="A48" s="135"/>
      <c r="B48" s="137"/>
      <c r="C48" s="899"/>
      <c r="D48" s="1380" t="s">
        <v>601</v>
      </c>
      <c r="E48" s="1180"/>
      <c r="F48" s="1180"/>
      <c r="G48" s="1381">
        <v>4784.5928777136523</v>
      </c>
      <c r="H48" s="1381">
        <v>4669.2879279795434</v>
      </c>
      <c r="I48" s="1381">
        <v>115.30494973411216</v>
      </c>
      <c r="J48" s="1381">
        <v>0</v>
      </c>
      <c r="K48" s="1381">
        <v>3890.2701484110453</v>
      </c>
      <c r="L48" s="1381">
        <v>3814.3136983736572</v>
      </c>
      <c r="M48" s="1381">
        <v>75.956450037387427</v>
      </c>
      <c r="N48" s="1381">
        <v>0</v>
      </c>
      <c r="O48" s="1176"/>
      <c r="P48" s="1179"/>
      <c r="R48" s="1378"/>
      <c r="S48" s="1379"/>
      <c r="T48" s="1379"/>
      <c r="U48" s="1379"/>
      <c r="V48" s="1379"/>
    </row>
    <row r="49" spans="1:22" ht="13.5" customHeight="1" x14ac:dyDescent="0.2">
      <c r="A49" s="135"/>
      <c r="B49" s="137"/>
      <c r="C49" s="899"/>
      <c r="D49" s="1380" t="s">
        <v>602</v>
      </c>
      <c r="E49" s="1180"/>
      <c r="F49" s="1180"/>
      <c r="G49" s="1381">
        <v>10631.217393611627</v>
      </c>
      <c r="H49" s="1381">
        <v>10297.486720032575</v>
      </c>
      <c r="I49" s="1381">
        <v>328.60615996038155</v>
      </c>
      <c r="J49" s="1381">
        <v>5.1245136186770424</v>
      </c>
      <c r="K49" s="1381">
        <v>8347.1592881643373</v>
      </c>
      <c r="L49" s="1381">
        <v>8057.6518556802484</v>
      </c>
      <c r="M49" s="1381">
        <v>245.72476259435336</v>
      </c>
      <c r="N49" s="1381">
        <v>43.782669889730322</v>
      </c>
      <c r="O49" s="1176"/>
      <c r="P49" s="1179"/>
      <c r="R49" s="1378"/>
      <c r="S49" s="1379"/>
      <c r="T49" s="1379"/>
      <c r="U49" s="1379"/>
      <c r="V49" s="1379"/>
    </row>
    <row r="50" spans="1:22" ht="13.5" customHeight="1" x14ac:dyDescent="0.2">
      <c r="A50" s="135"/>
      <c r="B50" s="137"/>
      <c r="C50" s="899"/>
      <c r="D50" s="1380" t="s">
        <v>603</v>
      </c>
      <c r="E50" s="1180"/>
      <c r="F50" s="1180"/>
      <c r="G50" s="1381">
        <v>11141.687843477092</v>
      </c>
      <c r="H50" s="1381">
        <v>10892.325695521546</v>
      </c>
      <c r="I50" s="1381">
        <v>245.09018849609427</v>
      </c>
      <c r="J50" s="1381">
        <v>4.2719594594594597</v>
      </c>
      <c r="K50" s="1381">
        <v>11287.393774490492</v>
      </c>
      <c r="L50" s="1381">
        <v>10990.842996780329</v>
      </c>
      <c r="M50" s="1381">
        <v>283.91602353785993</v>
      </c>
      <c r="N50" s="1381">
        <v>12.634754172304916</v>
      </c>
      <c r="O50" s="1176"/>
      <c r="P50" s="1179"/>
      <c r="R50" s="1378"/>
      <c r="S50" s="1379"/>
      <c r="T50" s="1379"/>
      <c r="U50" s="1379"/>
      <c r="V50" s="1379"/>
    </row>
    <row r="51" spans="1:22" ht="13.5" customHeight="1" x14ac:dyDescent="0.2">
      <c r="A51" s="135"/>
      <c r="B51" s="137"/>
      <c r="C51" s="899"/>
      <c r="D51" s="1380" t="s">
        <v>604</v>
      </c>
      <c r="E51" s="1180"/>
      <c r="F51" s="1180"/>
      <c r="G51" s="1381">
        <v>917.42239308654382</v>
      </c>
      <c r="H51" s="1381">
        <v>864.03598180710196</v>
      </c>
      <c r="I51" s="1381">
        <v>53.386411279441653</v>
      </c>
      <c r="J51" s="1381">
        <v>0</v>
      </c>
      <c r="K51" s="1381">
        <v>1046.6898518027958</v>
      </c>
      <c r="L51" s="1381">
        <v>1016.1095878160338</v>
      </c>
      <c r="M51" s="1381">
        <v>17.606354064821165</v>
      </c>
      <c r="N51" s="1381">
        <v>12.973909921941015</v>
      </c>
      <c r="O51" s="1176"/>
      <c r="P51" s="1179"/>
      <c r="R51" s="1378"/>
      <c r="S51" s="1379"/>
      <c r="T51" s="1379"/>
      <c r="U51" s="1379"/>
      <c r="V51" s="1379"/>
    </row>
    <row r="52" spans="1:22" ht="13.5" customHeight="1" x14ac:dyDescent="0.2">
      <c r="A52" s="135"/>
      <c r="B52" s="137"/>
      <c r="C52" s="899"/>
      <c r="D52" s="1380" t="s">
        <v>605</v>
      </c>
      <c r="E52" s="1180"/>
      <c r="F52" s="1180"/>
      <c r="G52" s="1381">
        <v>11885.656460376842</v>
      </c>
      <c r="H52" s="1381">
        <v>11566.600356921481</v>
      </c>
      <c r="I52" s="1381">
        <v>305.23661077576185</v>
      </c>
      <c r="J52" s="1381">
        <v>13.819492679605041</v>
      </c>
      <c r="K52" s="1381">
        <v>10669.365174461504</v>
      </c>
      <c r="L52" s="1381">
        <v>10311.671530062467</v>
      </c>
      <c r="M52" s="1381">
        <v>325.49494408883953</v>
      </c>
      <c r="N52" s="1381">
        <v>32.198700310195953</v>
      </c>
      <c r="O52" s="1176"/>
      <c r="P52" s="1179"/>
      <c r="R52" s="1378"/>
      <c r="S52" s="1379"/>
      <c r="T52" s="1379"/>
      <c r="U52" s="1379"/>
      <c r="V52" s="1379"/>
    </row>
    <row r="53" spans="1:22" ht="13.5" customHeight="1" x14ac:dyDescent="0.2">
      <c r="A53" s="135"/>
      <c r="B53" s="137"/>
      <c r="C53" s="899"/>
      <c r="D53" s="1380" t="s">
        <v>606</v>
      </c>
      <c r="E53" s="1180"/>
      <c r="F53" s="1180"/>
      <c r="G53" s="1381">
        <v>8071.4617489880175</v>
      </c>
      <c r="H53" s="1381">
        <v>7489.5609838972478</v>
      </c>
      <c r="I53" s="1381">
        <v>562.03582555523155</v>
      </c>
      <c r="J53" s="1381">
        <v>19.864939535542341</v>
      </c>
      <c r="K53" s="1381">
        <v>7772.0724870915965</v>
      </c>
      <c r="L53" s="1381">
        <v>7145.7779198562685</v>
      </c>
      <c r="M53" s="1381">
        <v>607.19197918761006</v>
      </c>
      <c r="N53" s="1381">
        <v>19.102588047718019</v>
      </c>
      <c r="O53" s="1176"/>
      <c r="P53" s="1179"/>
      <c r="R53" s="1378"/>
      <c r="S53" s="1379"/>
      <c r="T53" s="1379"/>
      <c r="U53" s="1379"/>
      <c r="V53" s="1379"/>
    </row>
    <row r="54" spans="1:22" ht="13.5" customHeight="1" x14ac:dyDescent="0.2">
      <c r="A54" s="135"/>
      <c r="B54" s="137"/>
      <c r="C54" s="899"/>
      <c r="D54" s="1380" t="s">
        <v>607</v>
      </c>
      <c r="E54" s="1180"/>
      <c r="F54" s="1180"/>
      <c r="G54" s="1381">
        <v>199.65825960308314</v>
      </c>
      <c r="H54" s="1381">
        <v>174.77091008863084</v>
      </c>
      <c r="I54" s="1381">
        <v>24.887349514452321</v>
      </c>
      <c r="J54" s="1381">
        <v>0</v>
      </c>
      <c r="K54" s="1381">
        <v>397.05373294155055</v>
      </c>
      <c r="L54" s="1381">
        <v>357.39520653506389</v>
      </c>
      <c r="M54" s="1381">
        <v>28.218142279530433</v>
      </c>
      <c r="N54" s="1381">
        <v>11.440384126956324</v>
      </c>
      <c r="O54" s="1176"/>
      <c r="P54" s="1179"/>
      <c r="R54" s="1378"/>
      <c r="S54" s="1379"/>
      <c r="T54" s="1379"/>
      <c r="U54" s="1379"/>
      <c r="V54" s="1379"/>
    </row>
    <row r="55" spans="1:22" ht="13.5" customHeight="1" x14ac:dyDescent="0.2">
      <c r="A55" s="135"/>
      <c r="B55" s="137"/>
      <c r="C55" s="899"/>
      <c r="D55" s="1380" t="s">
        <v>608</v>
      </c>
      <c r="E55" s="1180"/>
      <c r="F55" s="1180"/>
      <c r="G55" s="1381">
        <v>12023.973654931584</v>
      </c>
      <c r="H55" s="1381">
        <v>11288.719734584862</v>
      </c>
      <c r="I55" s="1381">
        <v>694.60877692621875</v>
      </c>
      <c r="J55" s="1381">
        <v>40.645143420520427</v>
      </c>
      <c r="K55" s="1381">
        <v>10063.564799315085</v>
      </c>
      <c r="L55" s="1381">
        <v>9374.3068781036509</v>
      </c>
      <c r="M55" s="1381">
        <v>640.80043529236264</v>
      </c>
      <c r="N55" s="1381">
        <v>48.457485919059401</v>
      </c>
      <c r="O55" s="1176"/>
      <c r="P55" s="1179"/>
      <c r="R55" s="1378"/>
      <c r="S55" s="1379"/>
      <c r="T55" s="1379"/>
      <c r="U55" s="1379"/>
      <c r="V55" s="1379"/>
    </row>
    <row r="56" spans="1:22" ht="13.5" customHeight="1" x14ac:dyDescent="0.2">
      <c r="A56" s="135"/>
      <c r="B56" s="137"/>
      <c r="C56" s="899"/>
      <c r="D56" s="1380" t="s">
        <v>609</v>
      </c>
      <c r="E56" s="1180"/>
      <c r="F56" s="1180"/>
      <c r="G56" s="1381">
        <v>1870.7268495977864</v>
      </c>
      <c r="H56" s="1381">
        <v>1692.0669963803232</v>
      </c>
      <c r="I56" s="1381">
        <v>173.53485321746371</v>
      </c>
      <c r="J56" s="1381">
        <v>5.125</v>
      </c>
      <c r="K56" s="1381">
        <v>1854.9408034840378</v>
      </c>
      <c r="L56" s="1381">
        <v>1596.5667590114194</v>
      </c>
      <c r="M56" s="1381">
        <v>247.4928332924955</v>
      </c>
      <c r="N56" s="1381">
        <v>10.881211180124224</v>
      </c>
      <c r="O56" s="1176"/>
      <c r="P56" s="1179"/>
      <c r="R56" s="1378"/>
      <c r="S56" s="1379"/>
      <c r="T56" s="1379"/>
      <c r="U56" s="1379"/>
      <c r="V56" s="1379"/>
    </row>
    <row r="57" spans="1:22" ht="13.5" customHeight="1" x14ac:dyDescent="0.2">
      <c r="A57" s="135"/>
      <c r="B57" s="137"/>
      <c r="C57" s="899"/>
      <c r="D57" s="1380" t="s">
        <v>610</v>
      </c>
      <c r="E57" s="1180"/>
      <c r="F57" s="1180"/>
      <c r="G57" s="1381">
        <v>0</v>
      </c>
      <c r="H57" s="1381">
        <v>0</v>
      </c>
      <c r="I57" s="1381">
        <v>0</v>
      </c>
      <c r="J57" s="1381">
        <v>0</v>
      </c>
      <c r="K57" s="1381">
        <v>68.384365225608974</v>
      </c>
      <c r="L57" s="1381">
        <v>68.384365225608974</v>
      </c>
      <c r="M57" s="1381">
        <v>0</v>
      </c>
      <c r="N57" s="1381">
        <v>0</v>
      </c>
      <c r="O57" s="1176"/>
      <c r="P57" s="1179"/>
      <c r="R57" s="1378"/>
      <c r="S57" s="1379"/>
      <c r="T57" s="1379"/>
      <c r="U57" s="1379"/>
      <c r="V57" s="1379"/>
    </row>
    <row r="58" spans="1:22" ht="13.5" customHeight="1" x14ac:dyDescent="0.2">
      <c r="A58" s="135"/>
      <c r="B58" s="137"/>
      <c r="C58" s="899"/>
      <c r="D58" s="1380" t="s">
        <v>611</v>
      </c>
      <c r="E58" s="1180"/>
      <c r="F58" s="1180"/>
      <c r="G58" s="1381">
        <v>6000.802658058702</v>
      </c>
      <c r="H58" s="1381">
        <v>5833.5683717372249</v>
      </c>
      <c r="I58" s="1381">
        <v>167.23428632148264</v>
      </c>
      <c r="J58" s="1381">
        <v>0</v>
      </c>
      <c r="K58" s="1381">
        <v>4027.9984003452323</v>
      </c>
      <c r="L58" s="1381">
        <v>3884.3961077834606</v>
      </c>
      <c r="M58" s="1381">
        <v>129.07144787765563</v>
      </c>
      <c r="N58" s="1381">
        <v>14.530844684115102</v>
      </c>
      <c r="O58" s="1176"/>
      <c r="P58" s="1179"/>
      <c r="R58" s="1378"/>
      <c r="S58" s="1379"/>
      <c r="T58" s="1379"/>
      <c r="U58" s="1379"/>
      <c r="V58" s="1379"/>
    </row>
    <row r="59" spans="1:22" ht="13.5" customHeight="1" x14ac:dyDescent="0.2">
      <c r="A59" s="135"/>
      <c r="B59" s="137"/>
      <c r="C59" s="899"/>
      <c r="D59" s="1380" t="s">
        <v>612</v>
      </c>
      <c r="E59" s="1180"/>
      <c r="F59" s="1180"/>
      <c r="G59" s="1381">
        <v>5978.6962309094897</v>
      </c>
      <c r="H59" s="1381">
        <v>5771.698708599296</v>
      </c>
      <c r="I59" s="1381">
        <v>200.82124025891022</v>
      </c>
      <c r="J59" s="1381">
        <v>6.1762820512820511</v>
      </c>
      <c r="K59" s="1381">
        <v>26261.894046895173</v>
      </c>
      <c r="L59" s="1381">
        <v>24571.496478433306</v>
      </c>
      <c r="M59" s="1381">
        <v>719.49070380117269</v>
      </c>
      <c r="N59" s="1381">
        <v>970.90686466060436</v>
      </c>
      <c r="O59" s="1176"/>
      <c r="P59" s="1179"/>
      <c r="R59" s="1378"/>
      <c r="S59" s="1379"/>
      <c r="T59" s="1379"/>
      <c r="U59" s="1379"/>
      <c r="V59" s="1379"/>
    </row>
    <row r="60" spans="1:22" s="1165" customFormat="1" ht="9.75" customHeight="1" x14ac:dyDescent="0.2">
      <c r="A60" s="1164"/>
      <c r="B60" s="1169"/>
      <c r="C60" s="1620" t="s">
        <v>614</v>
      </c>
      <c r="D60" s="1620"/>
      <c r="E60" s="1620"/>
      <c r="F60" s="1620"/>
      <c r="G60" s="1620"/>
      <c r="H60" s="1620"/>
      <c r="I60" s="1620"/>
      <c r="J60" s="1620"/>
      <c r="K60" s="1620"/>
      <c r="L60" s="1382"/>
      <c r="M60" s="1382"/>
      <c r="N60" s="1383"/>
      <c r="O60" s="1181"/>
      <c r="P60" s="1182"/>
    </row>
    <row r="61" spans="1:22" ht="13.5" customHeight="1" x14ac:dyDescent="0.2">
      <c r="A61" s="137"/>
      <c r="B61" s="159"/>
      <c r="C61" s="1385" t="s">
        <v>455</v>
      </c>
      <c r="D61" s="1385"/>
      <c r="E61" s="1385"/>
      <c r="F61" s="1385"/>
      <c r="G61" s="1614" t="s">
        <v>613</v>
      </c>
      <c r="H61" s="1614"/>
      <c r="I61" s="1614"/>
      <c r="J61" s="1384" t="s">
        <v>426</v>
      </c>
      <c r="K61" s="151"/>
      <c r="L61" s="151"/>
      <c r="M61" s="151"/>
      <c r="N61" s="1150"/>
      <c r="O61" s="1176"/>
      <c r="P61" s="1177"/>
    </row>
    <row r="62" spans="1:22" ht="13.5" customHeight="1" x14ac:dyDescent="0.2">
      <c r="A62" s="135"/>
      <c r="B62" s="137"/>
      <c r="C62" s="137"/>
      <c r="D62" s="137"/>
      <c r="E62" s="137"/>
      <c r="F62" s="137"/>
      <c r="G62" s="137"/>
      <c r="H62" s="137"/>
      <c r="I62" s="137"/>
      <c r="J62" s="137"/>
      <c r="K62" s="137"/>
      <c r="L62" s="1580">
        <v>42495</v>
      </c>
      <c r="M62" s="1580"/>
      <c r="N62" s="1580"/>
      <c r="O62" s="265">
        <v>17</v>
      </c>
      <c r="P62" s="1183"/>
    </row>
  </sheetData>
  <mergeCells count="49">
    <mergeCell ref="B1:E1"/>
    <mergeCell ref="B2:D2"/>
    <mergeCell ref="G2:M2"/>
    <mergeCell ref="C4:N4"/>
    <mergeCell ref="C5:D6"/>
    <mergeCell ref="E6:F6"/>
    <mergeCell ref="G6:H6"/>
    <mergeCell ref="I6:J6"/>
    <mergeCell ref="K6:L6"/>
    <mergeCell ref="M6:N6"/>
    <mergeCell ref="E7:F7"/>
    <mergeCell ref="G7:H7"/>
    <mergeCell ref="I7:J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M11:N11"/>
    <mergeCell ref="C12:D12"/>
    <mergeCell ref="E12:F12"/>
    <mergeCell ref="G12:H12"/>
    <mergeCell ref="I12:J12"/>
    <mergeCell ref="K12:L12"/>
    <mergeCell ref="M12:N12"/>
    <mergeCell ref="C11:D11"/>
    <mergeCell ref="E11:F11"/>
    <mergeCell ref="G11:H11"/>
    <mergeCell ref="I11:J11"/>
    <mergeCell ref="K11:L11"/>
    <mergeCell ref="L62:N62"/>
    <mergeCell ref="G61:I61"/>
    <mergeCell ref="C14:N14"/>
    <mergeCell ref="C15:D16"/>
    <mergeCell ref="G16:J16"/>
    <mergeCell ref="K16:N16"/>
    <mergeCell ref="C18:D18"/>
    <mergeCell ref="C60:K60"/>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8" customWidth="1"/>
    <col min="2" max="2" width="2.5703125" style="418" customWidth="1"/>
    <col min="3" max="3" width="2" style="418" customWidth="1"/>
    <col min="4" max="4" width="13.28515625" style="418" customWidth="1"/>
    <col min="5" max="5" width="6.28515625" style="418" customWidth="1"/>
    <col min="6" max="8" width="7.140625" style="418" customWidth="1"/>
    <col min="9" max="9" width="6.42578125" style="418" customWidth="1"/>
    <col min="10" max="10" width="6.5703125" style="418" customWidth="1"/>
    <col min="11" max="11" width="7.28515625" style="418" customWidth="1"/>
    <col min="12" max="12" width="28.42578125" style="418" customWidth="1"/>
    <col min="13" max="13" width="2.5703125" style="418" customWidth="1"/>
    <col min="14" max="14" width="1" style="418" customWidth="1"/>
    <col min="15" max="29" width="9.140625" style="418"/>
    <col min="30" max="30" width="15.140625" style="418" customWidth="1"/>
    <col min="31" max="34" width="6.42578125" style="418" customWidth="1"/>
    <col min="35" max="36" width="2.140625" style="418" customWidth="1"/>
    <col min="37" max="38" width="6.42578125" style="418" customWidth="1"/>
    <col min="39" max="39" width="15.140625" style="418" customWidth="1"/>
    <col min="40" max="41" width="6.42578125" style="418" customWidth="1"/>
    <col min="42" max="16384" width="9.140625" style="418"/>
  </cols>
  <sheetData>
    <row r="1" spans="1:41" ht="13.5" customHeight="1" x14ac:dyDescent="0.2">
      <c r="A1" s="413"/>
      <c r="B1" s="417"/>
      <c r="C1" s="417"/>
      <c r="D1" s="417"/>
      <c r="E1" s="417"/>
      <c r="F1" s="414"/>
      <c r="G1" s="414"/>
      <c r="H1" s="414"/>
      <c r="I1" s="414"/>
      <c r="J1" s="414"/>
      <c r="K1" s="414"/>
      <c r="L1" s="1525" t="s">
        <v>337</v>
      </c>
      <c r="M1" s="1525"/>
      <c r="N1" s="413"/>
    </row>
    <row r="2" spans="1:41" ht="6" customHeight="1" x14ac:dyDescent="0.2">
      <c r="A2" s="413"/>
      <c r="B2" s="1631"/>
      <c r="C2" s="1632"/>
      <c r="D2" s="1632"/>
      <c r="E2" s="538"/>
      <c r="F2" s="538"/>
      <c r="G2" s="538"/>
      <c r="H2" s="538"/>
      <c r="I2" s="538"/>
      <c r="J2" s="538"/>
      <c r="K2" s="538"/>
      <c r="L2" s="470"/>
      <c r="M2" s="423"/>
      <c r="N2" s="413"/>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row>
    <row r="3" spans="1:41" ht="11.25" customHeight="1" thickBot="1" x14ac:dyDescent="0.25">
      <c r="A3" s="413"/>
      <c r="B3" s="482"/>
      <c r="C3" s="423"/>
      <c r="D3" s="423"/>
      <c r="E3" s="423"/>
      <c r="F3" s="423"/>
      <c r="G3" s="423"/>
      <c r="H3" s="423"/>
      <c r="I3" s="423"/>
      <c r="J3" s="423"/>
      <c r="K3" s="423"/>
      <c r="L3" s="593" t="s">
        <v>73</v>
      </c>
      <c r="M3" s="423"/>
      <c r="N3" s="413"/>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row>
    <row r="4" spans="1:41" s="427" customFormat="1" ht="13.5" customHeight="1" thickBot="1" x14ac:dyDescent="0.25">
      <c r="A4" s="425"/>
      <c r="B4" s="587"/>
      <c r="C4" s="1633" t="s">
        <v>133</v>
      </c>
      <c r="D4" s="1634"/>
      <c r="E4" s="1634"/>
      <c r="F4" s="1634"/>
      <c r="G4" s="1634"/>
      <c r="H4" s="1634"/>
      <c r="I4" s="1634"/>
      <c r="J4" s="1634"/>
      <c r="K4" s="1634"/>
      <c r="L4" s="1635"/>
      <c r="M4" s="423"/>
      <c r="N4" s="425"/>
      <c r="O4" s="651"/>
      <c r="P4" s="651"/>
      <c r="Q4" s="651"/>
      <c r="R4" s="651"/>
      <c r="S4" s="651"/>
      <c r="T4" s="651"/>
      <c r="U4" s="651"/>
      <c r="V4" s="651"/>
      <c r="W4" s="651"/>
      <c r="X4" s="651"/>
      <c r="Y4" s="651"/>
      <c r="Z4" s="651"/>
      <c r="AA4" s="651"/>
      <c r="AB4" s="651"/>
      <c r="AC4" s="651"/>
      <c r="AD4" s="761"/>
      <c r="AE4" s="761"/>
      <c r="AF4" s="761"/>
      <c r="AG4" s="761"/>
      <c r="AH4" s="761"/>
      <c r="AI4" s="761"/>
      <c r="AJ4" s="761"/>
      <c r="AK4" s="761"/>
      <c r="AL4" s="761"/>
      <c r="AM4" s="761"/>
      <c r="AN4" s="761"/>
      <c r="AO4" s="761"/>
    </row>
    <row r="5" spans="1:41" s="767" customFormat="1" x14ac:dyDescent="0.2">
      <c r="B5" s="768"/>
      <c r="C5" s="1636" t="s">
        <v>134</v>
      </c>
      <c r="D5" s="1636"/>
      <c r="E5" s="597"/>
      <c r="F5" s="521"/>
      <c r="G5" s="521"/>
      <c r="H5" s="521"/>
      <c r="I5" s="521"/>
      <c r="J5" s="521"/>
      <c r="K5" s="521"/>
      <c r="L5" s="471"/>
      <c r="M5" s="471"/>
      <c r="N5" s="771"/>
      <c r="O5" s="769"/>
      <c r="P5" s="769"/>
      <c r="Q5" s="769"/>
      <c r="R5" s="769"/>
      <c r="S5" s="769"/>
      <c r="T5" s="769"/>
      <c r="U5" s="769"/>
      <c r="V5" s="769"/>
      <c r="W5" s="769"/>
      <c r="X5" s="769"/>
      <c r="Y5" s="769"/>
      <c r="Z5" s="769"/>
      <c r="AA5" s="769"/>
      <c r="AB5" s="769"/>
      <c r="AC5" s="769"/>
      <c r="AD5" s="770"/>
      <c r="AE5" s="770"/>
      <c r="AF5" s="770"/>
      <c r="AG5" s="770"/>
      <c r="AH5" s="770"/>
      <c r="AI5" s="770"/>
      <c r="AJ5" s="770"/>
      <c r="AK5" s="770"/>
      <c r="AL5" s="770"/>
      <c r="AM5" s="770"/>
      <c r="AO5" s="770"/>
    </row>
    <row r="6" spans="1:41" ht="13.5" customHeight="1" x14ac:dyDescent="0.2">
      <c r="A6" s="413"/>
      <c r="B6" s="482"/>
      <c r="C6" s="1636"/>
      <c r="D6" s="1636"/>
      <c r="E6" s="1639">
        <v>2015</v>
      </c>
      <c r="F6" s="1639"/>
      <c r="G6" s="1640">
        <v>2016</v>
      </c>
      <c r="H6" s="1639"/>
      <c r="I6" s="1639"/>
      <c r="J6" s="1639"/>
      <c r="K6" s="1637" t="str">
        <f xml:space="preserve"> CONCATENATE("valor médio de ",J7,F6)</f>
        <v>valor médio de abr.</v>
      </c>
      <c r="L6" s="521"/>
      <c r="M6" s="471"/>
      <c r="N6" s="592"/>
      <c r="O6" s="481"/>
      <c r="P6" s="481"/>
      <c r="Q6" s="481"/>
      <c r="R6" s="481"/>
      <c r="S6" s="481"/>
      <c r="T6" s="481"/>
      <c r="U6" s="481"/>
      <c r="V6" s="481"/>
      <c r="W6" s="481"/>
      <c r="X6" s="481"/>
      <c r="Y6" s="481"/>
      <c r="Z6" s="481"/>
      <c r="AA6" s="481"/>
      <c r="AB6" s="481"/>
      <c r="AC6" s="481"/>
      <c r="AD6" s="762"/>
      <c r="AE6" s="774" t="s">
        <v>350</v>
      </c>
      <c r="AF6" s="774"/>
      <c r="AG6" s="774" t="s">
        <v>351</v>
      </c>
      <c r="AH6" s="774"/>
      <c r="AI6" s="762"/>
      <c r="AJ6" s="762"/>
      <c r="AK6" s="762"/>
      <c r="AL6" s="762"/>
      <c r="AM6" s="762"/>
      <c r="AN6" s="775" t="str">
        <f>VLOOKUP(AI8,AJ8:AK9,2,FALSE)</f>
        <v>beneficiário</v>
      </c>
      <c r="AO6" s="774"/>
    </row>
    <row r="7" spans="1:41" ht="13.5" customHeight="1" x14ac:dyDescent="0.2">
      <c r="A7" s="413"/>
      <c r="B7" s="482"/>
      <c r="C7" s="459"/>
      <c r="D7" s="459"/>
      <c r="E7" s="772" t="s">
        <v>95</v>
      </c>
      <c r="F7" s="772" t="s">
        <v>94</v>
      </c>
      <c r="G7" s="772" t="s">
        <v>93</v>
      </c>
      <c r="H7" s="772" t="s">
        <v>104</v>
      </c>
      <c r="I7" s="772" t="s">
        <v>103</v>
      </c>
      <c r="J7" s="772" t="s">
        <v>102</v>
      </c>
      <c r="K7" s="1638" t="e">
        <f xml:space="preserve"> CONCATENATE("valor médio de ",#REF!,#REF!)</f>
        <v>#REF!</v>
      </c>
      <c r="L7" s="471"/>
      <c r="M7" s="519"/>
      <c r="N7" s="592"/>
      <c r="O7" s="481"/>
      <c r="P7" s="481"/>
      <c r="Q7" s="481"/>
      <c r="R7" s="481"/>
      <c r="S7" s="481"/>
      <c r="T7" s="481"/>
      <c r="U7" s="481"/>
      <c r="V7" s="481"/>
      <c r="W7" s="481"/>
      <c r="X7" s="481"/>
      <c r="Y7" s="481"/>
      <c r="Z7" s="481"/>
      <c r="AA7" s="481"/>
      <c r="AB7" s="481"/>
      <c r="AC7" s="481"/>
      <c r="AD7" s="762"/>
      <c r="AE7" s="763" t="s">
        <v>352</v>
      </c>
      <c r="AF7" s="762" t="s">
        <v>68</v>
      </c>
      <c r="AG7" s="763" t="s">
        <v>352</v>
      </c>
      <c r="AH7" s="762" t="s">
        <v>68</v>
      </c>
      <c r="AI7" s="764"/>
      <c r="AJ7" s="762"/>
      <c r="AK7" s="762"/>
      <c r="AL7" s="762"/>
      <c r="AM7" s="762"/>
      <c r="AN7" s="763" t="s">
        <v>352</v>
      </c>
      <c r="AO7" s="762" t="s">
        <v>68</v>
      </c>
    </row>
    <row r="8" spans="1:41" s="700" customFormat="1" x14ac:dyDescent="0.2">
      <c r="A8" s="696"/>
      <c r="B8" s="697"/>
      <c r="C8" s="698" t="s">
        <v>68</v>
      </c>
      <c r="D8" s="699"/>
      <c r="E8" s="389">
        <v>93132</v>
      </c>
      <c r="F8" s="389">
        <v>94681</v>
      </c>
      <c r="G8" s="389">
        <v>94275</v>
      </c>
      <c r="H8" s="389">
        <v>94160</v>
      </c>
      <c r="I8" s="389">
        <v>93566</v>
      </c>
      <c r="J8" s="389">
        <v>95412</v>
      </c>
      <c r="K8" s="776">
        <v>259.63</v>
      </c>
      <c r="L8" s="701"/>
      <c r="M8" s="702"/>
      <c r="N8" s="696"/>
      <c r="O8" s="811"/>
      <c r="P8" s="810"/>
      <c r="Q8" s="811"/>
      <c r="R8" s="811"/>
      <c r="S8" s="703"/>
      <c r="T8" s="703"/>
      <c r="U8" s="703"/>
      <c r="V8" s="703"/>
      <c r="W8" s="703"/>
      <c r="X8" s="703"/>
      <c r="Y8" s="703"/>
      <c r="Z8" s="703"/>
      <c r="AA8" s="703"/>
      <c r="AB8" s="703"/>
      <c r="AC8" s="703"/>
      <c r="AD8" s="761" t="str">
        <f>+C9</f>
        <v>Aveiro</v>
      </c>
      <c r="AE8" s="765">
        <f>+K9</f>
        <v>257.27</v>
      </c>
      <c r="AF8" s="765">
        <f>+$K$8</f>
        <v>259.63</v>
      </c>
      <c r="AG8" s="765">
        <f>+K46</f>
        <v>121.67311928353701</v>
      </c>
      <c r="AH8" s="765">
        <f t="shared" ref="AH8:AH27" si="0">+$K$45</f>
        <v>115.688613141415</v>
      </c>
      <c r="AI8" s="761">
        <v>2</v>
      </c>
      <c r="AJ8" s="761">
        <v>1</v>
      </c>
      <c r="AK8" s="761" t="s">
        <v>350</v>
      </c>
      <c r="AL8" s="761"/>
      <c r="AM8" s="761" t="str">
        <f>+AD8</f>
        <v>Aveiro</v>
      </c>
      <c r="AN8" s="766">
        <f>INDEX($AD$7:$AH$27,MATCH($AM8,$AD$7:$AD$27,0),MATCH(AN$7,$AD$7:$AH$7,0)+2*($AI$8-1))</f>
        <v>121.67311928353701</v>
      </c>
      <c r="AO8" s="766">
        <f>INDEX($AD$7:$AH$27,MATCH($AM8,$AD$7:$AD$27,0),MATCH(AO$7,$AD$7:$AH$7,0)+2*($AI$8-1))</f>
        <v>115.688613141415</v>
      </c>
    </row>
    <row r="9" spans="1:41" x14ac:dyDescent="0.2">
      <c r="A9" s="413"/>
      <c r="B9" s="482"/>
      <c r="C9" s="99" t="s">
        <v>62</v>
      </c>
      <c r="D9" s="421"/>
      <c r="E9" s="341">
        <v>4971</v>
      </c>
      <c r="F9" s="341">
        <v>4985</v>
      </c>
      <c r="G9" s="341">
        <v>4919</v>
      </c>
      <c r="H9" s="341">
        <v>4903</v>
      </c>
      <c r="I9" s="341">
        <v>4753</v>
      </c>
      <c r="J9" s="341">
        <v>4966</v>
      </c>
      <c r="K9" s="777">
        <v>257.27</v>
      </c>
      <c r="L9" s="471"/>
      <c r="M9" s="519"/>
      <c r="N9" s="413"/>
      <c r="O9" s="481"/>
      <c r="P9" s="481"/>
      <c r="Q9" s="481"/>
      <c r="R9" s="481"/>
      <c r="S9" s="481"/>
      <c r="T9" s="481"/>
      <c r="U9" s="481"/>
      <c r="V9" s="481"/>
      <c r="W9" s="481"/>
      <c r="X9" s="481"/>
      <c r="Y9" s="481"/>
      <c r="Z9" s="481"/>
      <c r="AA9" s="481"/>
      <c r="AB9" s="481"/>
      <c r="AC9" s="481"/>
      <c r="AD9" s="761" t="str">
        <f t="shared" ref="AD9:AD26" si="1">+C10</f>
        <v>Beja</v>
      </c>
      <c r="AE9" s="765">
        <f t="shared" ref="AE9:AE26" si="2">+K10</f>
        <v>317.26</v>
      </c>
      <c r="AF9" s="765">
        <f t="shared" ref="AF9:AF27" si="3">+$K$8</f>
        <v>259.63</v>
      </c>
      <c r="AG9" s="765">
        <f t="shared" ref="AG9:AG26" si="4">+K47</f>
        <v>115.421751762444</v>
      </c>
      <c r="AH9" s="765">
        <f t="shared" si="0"/>
        <v>115.688613141415</v>
      </c>
      <c r="AI9" s="762"/>
      <c r="AJ9" s="762">
        <v>2</v>
      </c>
      <c r="AK9" s="762" t="s">
        <v>351</v>
      </c>
      <c r="AL9" s="762"/>
      <c r="AM9" s="761" t="str">
        <f t="shared" ref="AM9:AM27" si="5">+AD9</f>
        <v>Beja</v>
      </c>
      <c r="AN9" s="766">
        <f t="shared" ref="AN9:AO27" si="6">INDEX($AD$7:$AH$27,MATCH($AM9,$AD$7:$AD$27,0),MATCH(AN$7,$AD$7:$AH$7,0)+2*($AI$8-1))</f>
        <v>115.421751762444</v>
      </c>
      <c r="AO9" s="766">
        <f t="shared" si="6"/>
        <v>115.688613141415</v>
      </c>
    </row>
    <row r="10" spans="1:41" x14ac:dyDescent="0.2">
      <c r="A10" s="413"/>
      <c r="B10" s="482"/>
      <c r="C10" s="99" t="s">
        <v>55</v>
      </c>
      <c r="D10" s="421"/>
      <c r="E10" s="341">
        <v>1580</v>
      </c>
      <c r="F10" s="341">
        <v>1618</v>
      </c>
      <c r="G10" s="341">
        <v>1613</v>
      </c>
      <c r="H10" s="341">
        <v>1620</v>
      </c>
      <c r="I10" s="341">
        <v>1659</v>
      </c>
      <c r="J10" s="341">
        <v>1704</v>
      </c>
      <c r="K10" s="777">
        <v>317.26</v>
      </c>
      <c r="L10" s="471"/>
      <c r="M10" s="519"/>
      <c r="N10" s="413"/>
      <c r="O10" s="481"/>
      <c r="P10" s="481"/>
      <c r="Q10" s="481"/>
      <c r="R10" s="481"/>
      <c r="S10" s="481"/>
      <c r="T10" s="481"/>
      <c r="U10" s="481"/>
      <c r="V10" s="481"/>
      <c r="W10" s="481"/>
      <c r="X10" s="481"/>
      <c r="Y10" s="481"/>
      <c r="Z10" s="481"/>
      <c r="AA10" s="481"/>
      <c r="AB10" s="481"/>
      <c r="AC10" s="481"/>
      <c r="AD10" s="761" t="str">
        <f t="shared" si="1"/>
        <v>Braga</v>
      </c>
      <c r="AE10" s="765">
        <f t="shared" si="2"/>
        <v>247.56</v>
      </c>
      <c r="AF10" s="765">
        <f t="shared" si="3"/>
        <v>259.63</v>
      </c>
      <c r="AG10" s="765">
        <f t="shared" si="4"/>
        <v>120.237759596269</v>
      </c>
      <c r="AH10" s="765">
        <f t="shared" si="0"/>
        <v>115.688613141415</v>
      </c>
      <c r="AI10" s="762"/>
      <c r="AJ10" s="762"/>
      <c r="AK10" s="762"/>
      <c r="AL10" s="762"/>
      <c r="AM10" s="761" t="str">
        <f t="shared" si="5"/>
        <v>Braga</v>
      </c>
      <c r="AN10" s="766">
        <f t="shared" si="6"/>
        <v>120.237759596269</v>
      </c>
      <c r="AO10" s="766">
        <f t="shared" si="6"/>
        <v>115.688613141415</v>
      </c>
    </row>
    <row r="11" spans="1:41" x14ac:dyDescent="0.2">
      <c r="A11" s="413"/>
      <c r="B11" s="482"/>
      <c r="C11" s="99" t="s">
        <v>64</v>
      </c>
      <c r="D11" s="421"/>
      <c r="E11" s="341">
        <v>3197</v>
      </c>
      <c r="F11" s="341">
        <v>3224</v>
      </c>
      <c r="G11" s="341">
        <v>3181</v>
      </c>
      <c r="H11" s="341">
        <v>3141</v>
      </c>
      <c r="I11" s="341">
        <v>3116</v>
      </c>
      <c r="J11" s="341">
        <v>3177</v>
      </c>
      <c r="K11" s="777">
        <v>247.56</v>
      </c>
      <c r="L11" s="471"/>
      <c r="M11" s="519"/>
      <c r="N11" s="413"/>
      <c r="O11" s="481"/>
      <c r="P11" s="481"/>
      <c r="Q11" s="481"/>
      <c r="R11" s="481"/>
      <c r="S11" s="481"/>
      <c r="T11" s="481"/>
      <c r="U11" s="481"/>
      <c r="V11" s="481"/>
      <c r="W11" s="481"/>
      <c r="X11" s="481"/>
      <c r="Y11" s="481"/>
      <c r="Z11" s="481"/>
      <c r="AA11" s="481"/>
      <c r="AB11" s="481"/>
      <c r="AC11" s="481"/>
      <c r="AD11" s="761" t="str">
        <f t="shared" si="1"/>
        <v>Bragança</v>
      </c>
      <c r="AE11" s="765">
        <f t="shared" si="2"/>
        <v>263.89999999999998</v>
      </c>
      <c r="AF11" s="765">
        <f t="shared" si="3"/>
        <v>259.63</v>
      </c>
      <c r="AG11" s="765">
        <f t="shared" si="4"/>
        <v>120.95885008060201</v>
      </c>
      <c r="AH11" s="765">
        <f t="shared" si="0"/>
        <v>115.688613141415</v>
      </c>
      <c r="AI11" s="762"/>
      <c r="AJ11" s="762"/>
      <c r="AK11" s="762"/>
      <c r="AL11" s="762"/>
      <c r="AM11" s="761" t="str">
        <f t="shared" si="5"/>
        <v>Bragança</v>
      </c>
      <c r="AN11" s="766">
        <f t="shared" si="6"/>
        <v>120.95885008060201</v>
      </c>
      <c r="AO11" s="766">
        <f t="shared" si="6"/>
        <v>115.688613141415</v>
      </c>
    </row>
    <row r="12" spans="1:41" x14ac:dyDescent="0.2">
      <c r="A12" s="413"/>
      <c r="B12" s="482"/>
      <c r="C12" s="99" t="s">
        <v>66</v>
      </c>
      <c r="D12" s="421"/>
      <c r="E12" s="341">
        <v>736</v>
      </c>
      <c r="F12" s="341">
        <v>754</v>
      </c>
      <c r="G12" s="341">
        <v>755</v>
      </c>
      <c r="H12" s="341">
        <v>756</v>
      </c>
      <c r="I12" s="341">
        <v>778</v>
      </c>
      <c r="J12" s="341">
        <v>853</v>
      </c>
      <c r="K12" s="777">
        <v>263.89999999999998</v>
      </c>
      <c r="L12" s="471"/>
      <c r="M12" s="519"/>
      <c r="N12" s="413"/>
      <c r="AD12" s="761" t="str">
        <f t="shared" si="1"/>
        <v>Castelo Branco</v>
      </c>
      <c r="AE12" s="765">
        <f t="shared" si="2"/>
        <v>255.34</v>
      </c>
      <c r="AF12" s="765">
        <f t="shared" si="3"/>
        <v>259.63</v>
      </c>
      <c r="AG12" s="765">
        <f t="shared" si="4"/>
        <v>115.61314467224901</v>
      </c>
      <c r="AH12" s="765">
        <f t="shared" si="0"/>
        <v>115.688613141415</v>
      </c>
      <c r="AI12" s="764"/>
      <c r="AJ12" s="764"/>
      <c r="AK12" s="764"/>
      <c r="AL12" s="764"/>
      <c r="AM12" s="761" t="str">
        <f t="shared" si="5"/>
        <v>Castelo Branco</v>
      </c>
      <c r="AN12" s="766">
        <f t="shared" si="6"/>
        <v>115.61314467224901</v>
      </c>
      <c r="AO12" s="766">
        <f t="shared" si="6"/>
        <v>115.688613141415</v>
      </c>
    </row>
    <row r="13" spans="1:41" x14ac:dyDescent="0.2">
      <c r="A13" s="413"/>
      <c r="B13" s="482"/>
      <c r="C13" s="99" t="s">
        <v>75</v>
      </c>
      <c r="D13" s="421"/>
      <c r="E13" s="341">
        <v>1508</v>
      </c>
      <c r="F13" s="341">
        <v>1542</v>
      </c>
      <c r="G13" s="341">
        <v>1506</v>
      </c>
      <c r="H13" s="341">
        <v>1549</v>
      </c>
      <c r="I13" s="341">
        <v>1570</v>
      </c>
      <c r="J13" s="341">
        <v>1569</v>
      </c>
      <c r="K13" s="777">
        <v>255.34</v>
      </c>
      <c r="L13" s="471"/>
      <c r="M13" s="519"/>
      <c r="N13" s="413"/>
      <c r="AD13" s="761" t="str">
        <f t="shared" si="1"/>
        <v>Coimbra</v>
      </c>
      <c r="AE13" s="765">
        <f t="shared" si="2"/>
        <v>229.63</v>
      </c>
      <c r="AF13" s="765">
        <f t="shared" si="3"/>
        <v>259.63</v>
      </c>
      <c r="AG13" s="765">
        <f t="shared" si="4"/>
        <v>126.870140625</v>
      </c>
      <c r="AH13" s="765">
        <f t="shared" si="0"/>
        <v>115.688613141415</v>
      </c>
      <c r="AI13" s="764"/>
      <c r="AJ13" s="764"/>
      <c r="AK13" s="764"/>
      <c r="AL13" s="764"/>
      <c r="AM13" s="761" t="str">
        <f t="shared" si="5"/>
        <v>Coimbra</v>
      </c>
      <c r="AN13" s="766">
        <f t="shared" si="6"/>
        <v>126.870140625</v>
      </c>
      <c r="AO13" s="766">
        <f t="shared" si="6"/>
        <v>115.688613141415</v>
      </c>
    </row>
    <row r="14" spans="1:41" x14ac:dyDescent="0.2">
      <c r="A14" s="413"/>
      <c r="B14" s="482"/>
      <c r="C14" s="99" t="s">
        <v>61</v>
      </c>
      <c r="D14" s="421"/>
      <c r="E14" s="341">
        <v>3413</v>
      </c>
      <c r="F14" s="341">
        <v>3459</v>
      </c>
      <c r="G14" s="341">
        <v>3438</v>
      </c>
      <c r="H14" s="341">
        <v>3419</v>
      </c>
      <c r="I14" s="341">
        <v>3439</v>
      </c>
      <c r="J14" s="341">
        <v>3538</v>
      </c>
      <c r="K14" s="777">
        <v>229.63</v>
      </c>
      <c r="L14" s="471"/>
      <c r="M14" s="519"/>
      <c r="N14" s="413"/>
      <c r="AD14" s="761" t="str">
        <f t="shared" si="1"/>
        <v>Évora</v>
      </c>
      <c r="AE14" s="765">
        <f t="shared" si="2"/>
        <v>279.52</v>
      </c>
      <c r="AF14" s="765">
        <f t="shared" si="3"/>
        <v>259.63</v>
      </c>
      <c r="AG14" s="765">
        <f t="shared" si="4"/>
        <v>111.96182167352499</v>
      </c>
      <c r="AH14" s="765">
        <f t="shared" si="0"/>
        <v>115.688613141415</v>
      </c>
      <c r="AI14" s="764"/>
      <c r="AJ14" s="764"/>
      <c r="AK14" s="764"/>
      <c r="AL14" s="764"/>
      <c r="AM14" s="761" t="str">
        <f t="shared" si="5"/>
        <v>Évora</v>
      </c>
      <c r="AN14" s="766">
        <f t="shared" si="6"/>
        <v>111.96182167352499</v>
      </c>
      <c r="AO14" s="766">
        <f t="shared" si="6"/>
        <v>115.688613141415</v>
      </c>
    </row>
    <row r="15" spans="1:41" x14ac:dyDescent="0.2">
      <c r="A15" s="413"/>
      <c r="B15" s="482"/>
      <c r="C15" s="99" t="s">
        <v>56</v>
      </c>
      <c r="D15" s="421"/>
      <c r="E15" s="341">
        <v>1338</v>
      </c>
      <c r="F15" s="341">
        <v>1374</v>
      </c>
      <c r="G15" s="341">
        <v>1360</v>
      </c>
      <c r="H15" s="341">
        <v>1385</v>
      </c>
      <c r="I15" s="341">
        <v>1394</v>
      </c>
      <c r="J15" s="341">
        <v>1462</v>
      </c>
      <c r="K15" s="777">
        <v>279.52</v>
      </c>
      <c r="L15" s="471"/>
      <c r="M15" s="519"/>
      <c r="N15" s="413"/>
      <c r="AD15" s="761" t="str">
        <f t="shared" si="1"/>
        <v>Faro</v>
      </c>
      <c r="AE15" s="765">
        <f t="shared" si="2"/>
        <v>252.06</v>
      </c>
      <c r="AF15" s="765">
        <f t="shared" si="3"/>
        <v>259.63</v>
      </c>
      <c r="AG15" s="765">
        <f t="shared" si="4"/>
        <v>120.633512653191</v>
      </c>
      <c r="AH15" s="765">
        <f t="shared" si="0"/>
        <v>115.688613141415</v>
      </c>
      <c r="AI15" s="764"/>
      <c r="AJ15" s="764"/>
      <c r="AK15" s="764"/>
      <c r="AL15" s="764"/>
      <c r="AM15" s="761" t="str">
        <f t="shared" si="5"/>
        <v>Faro</v>
      </c>
      <c r="AN15" s="766">
        <f t="shared" si="6"/>
        <v>120.633512653191</v>
      </c>
      <c r="AO15" s="766">
        <f t="shared" si="6"/>
        <v>115.688613141415</v>
      </c>
    </row>
    <row r="16" spans="1:41" x14ac:dyDescent="0.2">
      <c r="A16" s="413"/>
      <c r="B16" s="482"/>
      <c r="C16" s="99" t="s">
        <v>74</v>
      </c>
      <c r="D16" s="421"/>
      <c r="E16" s="341">
        <v>2823</v>
      </c>
      <c r="F16" s="341">
        <v>2878</v>
      </c>
      <c r="G16" s="341">
        <v>2865</v>
      </c>
      <c r="H16" s="341">
        <v>2908</v>
      </c>
      <c r="I16" s="341">
        <v>2888</v>
      </c>
      <c r="J16" s="341">
        <v>3009</v>
      </c>
      <c r="K16" s="777">
        <v>252.06</v>
      </c>
      <c r="L16" s="471"/>
      <c r="M16" s="519"/>
      <c r="N16" s="413"/>
      <c r="AD16" s="761" t="str">
        <f t="shared" si="1"/>
        <v>Guarda</v>
      </c>
      <c r="AE16" s="765">
        <f t="shared" si="2"/>
        <v>260.27999999999997</v>
      </c>
      <c r="AF16" s="765">
        <f t="shared" si="3"/>
        <v>259.63</v>
      </c>
      <c r="AG16" s="765">
        <f t="shared" si="4"/>
        <v>113.74047843665799</v>
      </c>
      <c r="AH16" s="765">
        <f t="shared" si="0"/>
        <v>115.688613141415</v>
      </c>
      <c r="AI16" s="764"/>
      <c r="AJ16" s="764"/>
      <c r="AK16" s="764"/>
      <c r="AL16" s="764"/>
      <c r="AM16" s="761" t="str">
        <f t="shared" si="5"/>
        <v>Guarda</v>
      </c>
      <c r="AN16" s="766">
        <f t="shared" si="6"/>
        <v>113.74047843665799</v>
      </c>
      <c r="AO16" s="766">
        <f t="shared" si="6"/>
        <v>115.688613141415</v>
      </c>
    </row>
    <row r="17" spans="1:41" x14ac:dyDescent="0.2">
      <c r="A17" s="413"/>
      <c r="B17" s="482"/>
      <c r="C17" s="99" t="s">
        <v>76</v>
      </c>
      <c r="D17" s="421"/>
      <c r="E17" s="341">
        <v>1208</v>
      </c>
      <c r="F17" s="341">
        <v>1244</v>
      </c>
      <c r="G17" s="341">
        <v>1247</v>
      </c>
      <c r="H17" s="341">
        <v>1238</v>
      </c>
      <c r="I17" s="341">
        <v>1258</v>
      </c>
      <c r="J17" s="341">
        <v>1298</v>
      </c>
      <c r="K17" s="777">
        <v>260.27999999999997</v>
      </c>
      <c r="L17" s="471"/>
      <c r="M17" s="519"/>
      <c r="N17" s="413"/>
      <c r="AD17" s="761" t="str">
        <f t="shared" si="1"/>
        <v>Leiria</v>
      </c>
      <c r="AE17" s="765">
        <f t="shared" si="2"/>
        <v>244.61</v>
      </c>
      <c r="AF17" s="765">
        <f t="shared" si="3"/>
        <v>259.63</v>
      </c>
      <c r="AG17" s="765">
        <f t="shared" si="4"/>
        <v>118.49434681543499</v>
      </c>
      <c r="AH17" s="765">
        <f t="shared" si="0"/>
        <v>115.688613141415</v>
      </c>
      <c r="AI17" s="764"/>
      <c r="AJ17" s="764"/>
      <c r="AK17" s="764"/>
      <c r="AL17" s="764"/>
      <c r="AM17" s="761" t="str">
        <f t="shared" si="5"/>
        <v>Leiria</v>
      </c>
      <c r="AN17" s="766">
        <f t="shared" si="6"/>
        <v>118.49434681543499</v>
      </c>
      <c r="AO17" s="766">
        <f t="shared" si="6"/>
        <v>115.688613141415</v>
      </c>
    </row>
    <row r="18" spans="1:41" x14ac:dyDescent="0.2">
      <c r="A18" s="413"/>
      <c r="B18" s="482"/>
      <c r="C18" s="99" t="s">
        <v>60</v>
      </c>
      <c r="D18" s="421"/>
      <c r="E18" s="341">
        <v>2050</v>
      </c>
      <c r="F18" s="341">
        <v>2071</v>
      </c>
      <c r="G18" s="341">
        <v>2070</v>
      </c>
      <c r="H18" s="341">
        <v>2065</v>
      </c>
      <c r="I18" s="341">
        <v>2066</v>
      </c>
      <c r="J18" s="341">
        <v>2086</v>
      </c>
      <c r="K18" s="777">
        <v>244.61</v>
      </c>
      <c r="L18" s="471"/>
      <c r="M18" s="519"/>
      <c r="N18" s="413"/>
      <c r="AD18" s="761" t="str">
        <f t="shared" si="1"/>
        <v>Lisboa</v>
      </c>
      <c r="AE18" s="765">
        <f t="shared" si="2"/>
        <v>258.11</v>
      </c>
      <c r="AF18" s="765">
        <f t="shared" si="3"/>
        <v>259.63</v>
      </c>
      <c r="AG18" s="765">
        <f t="shared" si="4"/>
        <v>118.466466173711</v>
      </c>
      <c r="AH18" s="765">
        <f t="shared" si="0"/>
        <v>115.688613141415</v>
      </c>
      <c r="AI18" s="764"/>
      <c r="AJ18" s="764"/>
      <c r="AK18" s="764"/>
      <c r="AL18" s="764"/>
      <c r="AM18" s="761" t="str">
        <f t="shared" si="5"/>
        <v>Lisboa</v>
      </c>
      <c r="AN18" s="766">
        <f t="shared" si="6"/>
        <v>118.466466173711</v>
      </c>
      <c r="AO18" s="766">
        <f t="shared" si="6"/>
        <v>115.688613141415</v>
      </c>
    </row>
    <row r="19" spans="1:41" x14ac:dyDescent="0.2">
      <c r="A19" s="413"/>
      <c r="B19" s="482"/>
      <c r="C19" s="99" t="s">
        <v>59</v>
      </c>
      <c r="D19" s="421"/>
      <c r="E19" s="341">
        <v>16876</v>
      </c>
      <c r="F19" s="341">
        <v>17054</v>
      </c>
      <c r="G19" s="341">
        <v>16930</v>
      </c>
      <c r="H19" s="341">
        <v>16762</v>
      </c>
      <c r="I19" s="341">
        <v>16507</v>
      </c>
      <c r="J19" s="341">
        <v>16648</v>
      </c>
      <c r="K19" s="777">
        <v>258.11</v>
      </c>
      <c r="L19" s="471"/>
      <c r="M19" s="519"/>
      <c r="N19" s="413"/>
      <c r="AD19" s="761" t="str">
        <f t="shared" si="1"/>
        <v>Portalegre</v>
      </c>
      <c r="AE19" s="765">
        <f t="shared" si="2"/>
        <v>291.19</v>
      </c>
      <c r="AF19" s="765">
        <f t="shared" si="3"/>
        <v>259.63</v>
      </c>
      <c r="AG19" s="765">
        <f t="shared" si="4"/>
        <v>112.95952151573501</v>
      </c>
      <c r="AH19" s="765">
        <f t="shared" si="0"/>
        <v>115.688613141415</v>
      </c>
      <c r="AI19" s="764"/>
      <c r="AJ19" s="764"/>
      <c r="AK19" s="764"/>
      <c r="AL19" s="764"/>
      <c r="AM19" s="761" t="str">
        <f t="shared" si="5"/>
        <v>Portalegre</v>
      </c>
      <c r="AN19" s="766">
        <f t="shared" si="6"/>
        <v>112.95952151573501</v>
      </c>
      <c r="AO19" s="766">
        <f t="shared" si="6"/>
        <v>115.688613141415</v>
      </c>
    </row>
    <row r="20" spans="1:41" x14ac:dyDescent="0.2">
      <c r="A20" s="413"/>
      <c r="B20" s="482"/>
      <c r="C20" s="99" t="s">
        <v>57</v>
      </c>
      <c r="D20" s="421"/>
      <c r="E20" s="341">
        <v>1075</v>
      </c>
      <c r="F20" s="341">
        <v>1108</v>
      </c>
      <c r="G20" s="341">
        <v>1117</v>
      </c>
      <c r="H20" s="341">
        <v>1158</v>
      </c>
      <c r="I20" s="341">
        <v>1170</v>
      </c>
      <c r="J20" s="341">
        <v>1208</v>
      </c>
      <c r="K20" s="777">
        <v>291.19</v>
      </c>
      <c r="L20" s="471"/>
      <c r="M20" s="519"/>
      <c r="N20" s="413"/>
      <c r="AD20" s="761" t="str">
        <f t="shared" si="1"/>
        <v>Porto</v>
      </c>
      <c r="AE20" s="765">
        <f t="shared" si="2"/>
        <v>256.62</v>
      </c>
      <c r="AF20" s="765">
        <f t="shared" si="3"/>
        <v>259.63</v>
      </c>
      <c r="AG20" s="765">
        <f t="shared" si="4"/>
        <v>117.12097241334099</v>
      </c>
      <c r="AH20" s="765">
        <f t="shared" si="0"/>
        <v>115.688613141415</v>
      </c>
      <c r="AI20" s="764"/>
      <c r="AJ20" s="764"/>
      <c r="AK20" s="764"/>
      <c r="AL20" s="764"/>
      <c r="AM20" s="761" t="str">
        <f t="shared" si="5"/>
        <v>Porto</v>
      </c>
      <c r="AN20" s="766">
        <f t="shared" si="6"/>
        <v>117.12097241334099</v>
      </c>
      <c r="AO20" s="766">
        <f t="shared" si="6"/>
        <v>115.688613141415</v>
      </c>
    </row>
    <row r="21" spans="1:41" x14ac:dyDescent="0.2">
      <c r="A21" s="413"/>
      <c r="B21" s="482"/>
      <c r="C21" s="99" t="s">
        <v>63</v>
      </c>
      <c r="D21" s="421"/>
      <c r="E21" s="341">
        <v>27329</v>
      </c>
      <c r="F21" s="341">
        <v>27985</v>
      </c>
      <c r="G21" s="341">
        <v>27947</v>
      </c>
      <c r="H21" s="341">
        <v>27907</v>
      </c>
      <c r="I21" s="341">
        <v>27615</v>
      </c>
      <c r="J21" s="341">
        <v>27875</v>
      </c>
      <c r="K21" s="777">
        <v>256.62</v>
      </c>
      <c r="L21" s="471"/>
      <c r="M21" s="519"/>
      <c r="N21" s="413"/>
      <c r="AD21" s="761" t="str">
        <f t="shared" si="1"/>
        <v>Santarém</v>
      </c>
      <c r="AE21" s="765">
        <f t="shared" si="2"/>
        <v>260.76</v>
      </c>
      <c r="AF21" s="765">
        <f t="shared" si="3"/>
        <v>259.63</v>
      </c>
      <c r="AG21" s="765">
        <f t="shared" si="4"/>
        <v>117.943080183681</v>
      </c>
      <c r="AH21" s="765">
        <f t="shared" si="0"/>
        <v>115.688613141415</v>
      </c>
      <c r="AI21" s="764"/>
      <c r="AJ21" s="764"/>
      <c r="AK21" s="764"/>
      <c r="AL21" s="764"/>
      <c r="AM21" s="761" t="str">
        <f t="shared" si="5"/>
        <v>Santarém</v>
      </c>
      <c r="AN21" s="766">
        <f t="shared" si="6"/>
        <v>117.943080183681</v>
      </c>
      <c r="AO21" s="766">
        <f t="shared" si="6"/>
        <v>115.688613141415</v>
      </c>
    </row>
    <row r="22" spans="1:41" x14ac:dyDescent="0.2">
      <c r="A22" s="413"/>
      <c r="B22" s="482"/>
      <c r="C22" s="99" t="s">
        <v>79</v>
      </c>
      <c r="D22" s="421"/>
      <c r="E22" s="341">
        <v>2256</v>
      </c>
      <c r="F22" s="341">
        <v>2352</v>
      </c>
      <c r="G22" s="341">
        <v>2353</v>
      </c>
      <c r="H22" s="341">
        <v>2406</v>
      </c>
      <c r="I22" s="341">
        <v>2421</v>
      </c>
      <c r="J22" s="341">
        <v>2562</v>
      </c>
      <c r="K22" s="777">
        <v>260.76</v>
      </c>
      <c r="L22" s="471"/>
      <c r="M22" s="519"/>
      <c r="N22" s="413"/>
      <c r="AD22" s="761" t="str">
        <f t="shared" si="1"/>
        <v>Setúbal</v>
      </c>
      <c r="AE22" s="765">
        <f t="shared" si="2"/>
        <v>272.33</v>
      </c>
      <c r="AF22" s="765">
        <f t="shared" si="3"/>
        <v>259.63</v>
      </c>
      <c r="AG22" s="765">
        <f t="shared" si="4"/>
        <v>123.130688301064</v>
      </c>
      <c r="AH22" s="765">
        <f t="shared" si="0"/>
        <v>115.688613141415</v>
      </c>
      <c r="AI22" s="764"/>
      <c r="AJ22" s="764"/>
      <c r="AK22" s="764"/>
      <c r="AL22" s="764"/>
      <c r="AM22" s="761" t="str">
        <f t="shared" si="5"/>
        <v>Setúbal</v>
      </c>
      <c r="AN22" s="766">
        <f t="shared" si="6"/>
        <v>123.130688301064</v>
      </c>
      <c r="AO22" s="766">
        <f t="shared" si="6"/>
        <v>115.688613141415</v>
      </c>
    </row>
    <row r="23" spans="1:41" x14ac:dyDescent="0.2">
      <c r="A23" s="413"/>
      <c r="B23" s="482"/>
      <c r="C23" s="99" t="s">
        <v>58</v>
      </c>
      <c r="D23" s="421"/>
      <c r="E23" s="341">
        <v>8014</v>
      </c>
      <c r="F23" s="341">
        <v>8181</v>
      </c>
      <c r="G23" s="341">
        <v>8122</v>
      </c>
      <c r="H23" s="341">
        <v>8098</v>
      </c>
      <c r="I23" s="341">
        <v>8154</v>
      </c>
      <c r="J23" s="341">
        <v>8293</v>
      </c>
      <c r="K23" s="777">
        <v>272.33</v>
      </c>
      <c r="L23" s="471"/>
      <c r="M23" s="519"/>
      <c r="N23" s="413"/>
      <c r="AD23" s="761" t="str">
        <f t="shared" si="1"/>
        <v>Viana do Castelo</v>
      </c>
      <c r="AE23" s="765">
        <f t="shared" si="2"/>
        <v>223.08</v>
      </c>
      <c r="AF23" s="765">
        <f t="shared" si="3"/>
        <v>259.63</v>
      </c>
      <c r="AG23" s="765">
        <f t="shared" si="4"/>
        <v>120.72696943972799</v>
      </c>
      <c r="AH23" s="765">
        <f t="shared" si="0"/>
        <v>115.688613141415</v>
      </c>
      <c r="AI23" s="764"/>
      <c r="AJ23" s="764"/>
      <c r="AK23" s="764"/>
      <c r="AL23" s="764"/>
      <c r="AM23" s="761" t="str">
        <f t="shared" si="5"/>
        <v>Viana do Castelo</v>
      </c>
      <c r="AN23" s="766">
        <f t="shared" si="6"/>
        <v>120.72696943972799</v>
      </c>
      <c r="AO23" s="766">
        <f t="shared" si="6"/>
        <v>115.688613141415</v>
      </c>
    </row>
    <row r="24" spans="1:41" x14ac:dyDescent="0.2">
      <c r="A24" s="413"/>
      <c r="B24" s="482"/>
      <c r="C24" s="99" t="s">
        <v>65</v>
      </c>
      <c r="D24" s="421"/>
      <c r="E24" s="341">
        <v>1186</v>
      </c>
      <c r="F24" s="341">
        <v>1181</v>
      </c>
      <c r="G24" s="341">
        <v>1187</v>
      </c>
      <c r="H24" s="341">
        <v>1211</v>
      </c>
      <c r="I24" s="341">
        <v>1219</v>
      </c>
      <c r="J24" s="341">
        <v>1275</v>
      </c>
      <c r="K24" s="777">
        <v>223.08</v>
      </c>
      <c r="L24" s="471"/>
      <c r="M24" s="519"/>
      <c r="N24" s="413"/>
      <c r="AD24" s="761" t="str">
        <f t="shared" si="1"/>
        <v>Vila Real</v>
      </c>
      <c r="AE24" s="765">
        <f t="shared" si="2"/>
        <v>241.21</v>
      </c>
      <c r="AF24" s="765">
        <f t="shared" si="3"/>
        <v>259.63</v>
      </c>
      <c r="AG24" s="765">
        <f t="shared" si="4"/>
        <v>121.09020357211401</v>
      </c>
      <c r="AH24" s="765">
        <f t="shared" si="0"/>
        <v>115.688613141415</v>
      </c>
      <c r="AI24" s="764"/>
      <c r="AJ24" s="764"/>
      <c r="AK24" s="764"/>
      <c r="AL24" s="764"/>
      <c r="AM24" s="761" t="str">
        <f t="shared" si="5"/>
        <v>Vila Real</v>
      </c>
      <c r="AN24" s="766">
        <f t="shared" si="6"/>
        <v>121.09020357211401</v>
      </c>
      <c r="AO24" s="766">
        <f t="shared" si="6"/>
        <v>115.688613141415</v>
      </c>
    </row>
    <row r="25" spans="1:41" x14ac:dyDescent="0.2">
      <c r="A25" s="413"/>
      <c r="B25" s="482"/>
      <c r="C25" s="99" t="s">
        <v>67</v>
      </c>
      <c r="D25" s="421"/>
      <c r="E25" s="341">
        <v>2431</v>
      </c>
      <c r="F25" s="341">
        <v>2476</v>
      </c>
      <c r="G25" s="341">
        <v>2475</v>
      </c>
      <c r="H25" s="341">
        <v>2517</v>
      </c>
      <c r="I25" s="341">
        <v>2551</v>
      </c>
      <c r="J25" s="341">
        <v>2617</v>
      </c>
      <c r="K25" s="777">
        <v>241.21</v>
      </c>
      <c r="L25" s="471"/>
      <c r="M25" s="519"/>
      <c r="N25" s="413"/>
      <c r="AD25" s="761" t="str">
        <f t="shared" si="1"/>
        <v>Viseu</v>
      </c>
      <c r="AE25" s="765">
        <f t="shared" si="2"/>
        <v>248.86</v>
      </c>
      <c r="AF25" s="765">
        <f t="shared" si="3"/>
        <v>259.63</v>
      </c>
      <c r="AG25" s="765">
        <f t="shared" si="4"/>
        <v>116.808804548685</v>
      </c>
      <c r="AH25" s="765">
        <f t="shared" si="0"/>
        <v>115.688613141415</v>
      </c>
      <c r="AI25" s="764"/>
      <c r="AJ25" s="764"/>
      <c r="AK25" s="764"/>
      <c r="AL25" s="764"/>
      <c r="AM25" s="761" t="str">
        <f t="shared" si="5"/>
        <v>Viseu</v>
      </c>
      <c r="AN25" s="766">
        <f t="shared" si="6"/>
        <v>116.808804548685</v>
      </c>
      <c r="AO25" s="766">
        <f t="shared" si="6"/>
        <v>115.688613141415</v>
      </c>
    </row>
    <row r="26" spans="1:41" x14ac:dyDescent="0.2">
      <c r="A26" s="413"/>
      <c r="B26" s="482"/>
      <c r="C26" s="99" t="s">
        <v>77</v>
      </c>
      <c r="D26" s="421"/>
      <c r="E26" s="341">
        <v>3214</v>
      </c>
      <c r="F26" s="341">
        <v>3227</v>
      </c>
      <c r="G26" s="341">
        <v>3231</v>
      </c>
      <c r="H26" s="341">
        <v>3197</v>
      </c>
      <c r="I26" s="341">
        <v>3176</v>
      </c>
      <c r="J26" s="341">
        <v>3305</v>
      </c>
      <c r="K26" s="777">
        <v>248.86</v>
      </c>
      <c r="L26" s="471"/>
      <c r="M26" s="519"/>
      <c r="N26" s="413"/>
      <c r="AD26" s="761" t="str">
        <f t="shared" si="1"/>
        <v>Açores</v>
      </c>
      <c r="AE26" s="765">
        <f t="shared" si="2"/>
        <v>287.17</v>
      </c>
      <c r="AF26" s="765">
        <f t="shared" si="3"/>
        <v>259.63</v>
      </c>
      <c r="AG26" s="765">
        <f t="shared" si="4"/>
        <v>87.643150385284599</v>
      </c>
      <c r="AH26" s="765">
        <f t="shared" si="0"/>
        <v>115.688613141415</v>
      </c>
      <c r="AI26" s="764"/>
      <c r="AJ26" s="764"/>
      <c r="AK26" s="764"/>
      <c r="AL26" s="764"/>
      <c r="AM26" s="761" t="str">
        <f t="shared" si="5"/>
        <v>Açores</v>
      </c>
      <c r="AN26" s="766">
        <f t="shared" si="6"/>
        <v>87.643150385284599</v>
      </c>
      <c r="AO26" s="766">
        <f t="shared" si="6"/>
        <v>115.688613141415</v>
      </c>
    </row>
    <row r="27" spans="1:41" x14ac:dyDescent="0.2">
      <c r="A27" s="413"/>
      <c r="B27" s="482"/>
      <c r="C27" s="99" t="s">
        <v>131</v>
      </c>
      <c r="D27" s="421"/>
      <c r="E27" s="341">
        <v>6186</v>
      </c>
      <c r="F27" s="341">
        <v>6178</v>
      </c>
      <c r="G27" s="341">
        <v>6179</v>
      </c>
      <c r="H27" s="341">
        <v>6141</v>
      </c>
      <c r="I27" s="341">
        <v>6092</v>
      </c>
      <c r="J27" s="341">
        <v>6141</v>
      </c>
      <c r="K27" s="777">
        <v>287.17</v>
      </c>
      <c r="L27" s="471"/>
      <c r="M27" s="519"/>
      <c r="N27" s="413"/>
      <c r="AD27" s="761" t="str">
        <f>+C28</f>
        <v>Madeira</v>
      </c>
      <c r="AE27" s="765">
        <f>+K28</f>
        <v>264.5</v>
      </c>
      <c r="AF27" s="765">
        <f t="shared" si="3"/>
        <v>259.63</v>
      </c>
      <c r="AG27" s="765">
        <f>+K65</f>
        <v>113.615548463357</v>
      </c>
      <c r="AH27" s="765">
        <f t="shared" si="0"/>
        <v>115.688613141415</v>
      </c>
      <c r="AI27" s="764"/>
      <c r="AJ27" s="764"/>
      <c r="AK27" s="764"/>
      <c r="AL27" s="764"/>
      <c r="AM27" s="761" t="str">
        <f t="shared" si="5"/>
        <v>Madeira</v>
      </c>
      <c r="AN27" s="766">
        <f t="shared" si="6"/>
        <v>113.615548463357</v>
      </c>
      <c r="AO27" s="766">
        <f t="shared" si="6"/>
        <v>115.688613141415</v>
      </c>
    </row>
    <row r="28" spans="1:41" x14ac:dyDescent="0.2">
      <c r="A28" s="413"/>
      <c r="B28" s="482"/>
      <c r="C28" s="99" t="s">
        <v>132</v>
      </c>
      <c r="D28" s="421"/>
      <c r="E28" s="341">
        <v>1741</v>
      </c>
      <c r="F28" s="341">
        <v>1790</v>
      </c>
      <c r="G28" s="341">
        <v>1780</v>
      </c>
      <c r="H28" s="341">
        <v>1779</v>
      </c>
      <c r="I28" s="341">
        <v>1740</v>
      </c>
      <c r="J28" s="341">
        <v>1826</v>
      </c>
      <c r="K28" s="777">
        <v>264.5</v>
      </c>
      <c r="L28" s="471"/>
      <c r="M28" s="519"/>
      <c r="N28" s="413"/>
      <c r="AD28" s="703"/>
      <c r="AE28" s="751"/>
      <c r="AG28" s="751"/>
    </row>
    <row r="29" spans="1:41" ht="3.75" customHeight="1" x14ac:dyDescent="0.2">
      <c r="A29" s="413"/>
      <c r="B29" s="482"/>
      <c r="C29" s="99"/>
      <c r="D29" s="421"/>
      <c r="E29" s="341"/>
      <c r="F29" s="341"/>
      <c r="G29" s="341"/>
      <c r="H29" s="341"/>
      <c r="I29" s="341"/>
      <c r="J29" s="341"/>
      <c r="K29" s="342"/>
      <c r="L29" s="471"/>
      <c r="M29" s="519"/>
      <c r="N29" s="413"/>
      <c r="AD29" s="703"/>
      <c r="AE29" s="751"/>
      <c r="AG29" s="751"/>
    </row>
    <row r="30" spans="1:41" ht="15.75" customHeight="1" x14ac:dyDescent="0.2">
      <c r="A30" s="413"/>
      <c r="B30" s="482"/>
      <c r="C30" s="753"/>
      <c r="D30" s="793" t="s">
        <v>388</v>
      </c>
      <c r="E30" s="753"/>
      <c r="F30" s="753"/>
      <c r="G30" s="1644" t="s">
        <v>638</v>
      </c>
      <c r="H30" s="1644"/>
      <c r="I30" s="1644"/>
      <c r="J30" s="1644"/>
      <c r="K30" s="755"/>
      <c r="L30" s="755"/>
      <c r="M30" s="756"/>
      <c r="N30" s="413"/>
      <c r="AD30" s="703"/>
      <c r="AE30" s="751"/>
      <c r="AG30" s="751"/>
    </row>
    <row r="31" spans="1:41" x14ac:dyDescent="0.2">
      <c r="A31" s="413"/>
      <c r="B31" s="752"/>
      <c r="C31" s="753"/>
      <c r="D31" s="753"/>
      <c r="E31" s="753"/>
      <c r="F31" s="753"/>
      <c r="G31" s="753"/>
      <c r="H31" s="753"/>
      <c r="I31" s="754"/>
      <c r="J31" s="754"/>
      <c r="K31" s="755"/>
      <c r="L31" s="755"/>
      <c r="M31" s="756"/>
      <c r="N31" s="413"/>
    </row>
    <row r="32" spans="1:41" ht="12" customHeight="1" x14ac:dyDescent="0.2">
      <c r="A32" s="413"/>
      <c r="B32" s="482"/>
      <c r="C32" s="753"/>
      <c r="D32" s="753"/>
      <c r="E32" s="753"/>
      <c r="F32" s="753"/>
      <c r="G32" s="753"/>
      <c r="H32" s="753"/>
      <c r="I32" s="754"/>
      <c r="J32" s="754"/>
      <c r="K32" s="755"/>
      <c r="L32" s="755"/>
      <c r="M32" s="756"/>
      <c r="N32" s="413"/>
    </row>
    <row r="33" spans="1:41" ht="12" customHeight="1" x14ac:dyDescent="0.2">
      <c r="A33" s="413"/>
      <c r="B33" s="482"/>
      <c r="C33" s="753"/>
      <c r="D33" s="753"/>
      <c r="E33" s="753"/>
      <c r="F33" s="753"/>
      <c r="G33" s="753"/>
      <c r="H33" s="753"/>
      <c r="I33" s="754"/>
      <c r="J33" s="754"/>
      <c r="K33" s="755"/>
      <c r="L33" s="755"/>
      <c r="M33" s="756"/>
      <c r="N33" s="413"/>
    </row>
    <row r="34" spans="1:41" ht="12" customHeight="1" x14ac:dyDescent="0.2">
      <c r="A34" s="413"/>
      <c r="B34" s="482"/>
      <c r="C34" s="753"/>
      <c r="D34" s="753"/>
      <c r="E34" s="753"/>
      <c r="F34" s="753"/>
      <c r="G34" s="753"/>
      <c r="H34" s="753"/>
      <c r="I34" s="754"/>
      <c r="J34" s="754"/>
      <c r="K34" s="755"/>
      <c r="L34" s="755"/>
      <c r="M34" s="756"/>
      <c r="N34" s="413"/>
    </row>
    <row r="35" spans="1:41" ht="12" customHeight="1" x14ac:dyDescent="0.2">
      <c r="A35" s="413"/>
      <c r="B35" s="482"/>
      <c r="C35" s="753"/>
      <c r="D35" s="753"/>
      <c r="E35" s="753"/>
      <c r="F35" s="753"/>
      <c r="G35" s="753"/>
      <c r="H35" s="753"/>
      <c r="I35" s="754"/>
      <c r="J35" s="754"/>
      <c r="K35" s="755"/>
      <c r="L35" s="755"/>
      <c r="M35" s="756"/>
      <c r="N35" s="413"/>
    </row>
    <row r="36" spans="1:41" ht="27" customHeight="1" x14ac:dyDescent="0.2">
      <c r="A36" s="413"/>
      <c r="B36" s="482"/>
      <c r="C36" s="753"/>
      <c r="D36" s="753"/>
      <c r="E36" s="753"/>
      <c r="F36" s="753"/>
      <c r="G36" s="753"/>
      <c r="H36" s="753"/>
      <c r="I36" s="754"/>
      <c r="J36" s="754"/>
      <c r="K36" s="755"/>
      <c r="L36" s="755"/>
      <c r="M36" s="756"/>
      <c r="N36" s="413"/>
      <c r="AK36" s="443"/>
      <c r="AL36" s="443"/>
      <c r="AM36" s="443"/>
      <c r="AN36" s="443"/>
      <c r="AO36" s="443"/>
    </row>
    <row r="37" spans="1:41" ht="12" customHeight="1" x14ac:dyDescent="0.2">
      <c r="A37" s="413"/>
      <c r="B37" s="482"/>
      <c r="C37" s="753"/>
      <c r="D37" s="753"/>
      <c r="E37" s="753"/>
      <c r="F37" s="753"/>
      <c r="G37" s="753"/>
      <c r="H37" s="753"/>
      <c r="I37" s="754"/>
      <c r="J37" s="754"/>
      <c r="K37" s="755"/>
      <c r="L37" s="755"/>
      <c r="M37" s="756"/>
      <c r="N37" s="413"/>
      <c r="AK37" s="443"/>
      <c r="AL37" s="443"/>
      <c r="AM37" s="443"/>
      <c r="AN37" s="443"/>
      <c r="AO37" s="443"/>
    </row>
    <row r="38" spans="1:41" ht="12" customHeight="1" x14ac:dyDescent="0.2">
      <c r="A38" s="413"/>
      <c r="B38" s="482"/>
      <c r="C38" s="753"/>
      <c r="D38" s="753"/>
      <c r="E38" s="753"/>
      <c r="F38" s="753"/>
      <c r="G38" s="753"/>
      <c r="H38" s="753"/>
      <c r="I38" s="754"/>
      <c r="J38" s="754"/>
      <c r="K38" s="755"/>
      <c r="L38" s="755"/>
      <c r="M38" s="756"/>
      <c r="N38" s="413"/>
      <c r="AK38" s="443"/>
      <c r="AL38" s="443"/>
      <c r="AM38" s="443"/>
      <c r="AN38" s="443"/>
      <c r="AO38" s="443"/>
    </row>
    <row r="39" spans="1:41" ht="12" customHeight="1" x14ac:dyDescent="0.2">
      <c r="A39" s="413"/>
      <c r="B39" s="482"/>
      <c r="C39" s="757"/>
      <c r="D39" s="757"/>
      <c r="E39" s="757"/>
      <c r="F39" s="757"/>
      <c r="G39" s="757"/>
      <c r="H39" s="757"/>
      <c r="I39" s="757"/>
      <c r="J39" s="757"/>
      <c r="K39" s="758"/>
      <c r="L39" s="759"/>
      <c r="M39" s="760"/>
      <c r="N39" s="413"/>
      <c r="AK39" s="443"/>
      <c r="AL39" s="443"/>
      <c r="AM39" s="443"/>
      <c r="AN39" s="443"/>
      <c r="AO39" s="443"/>
    </row>
    <row r="40" spans="1:41" ht="3" customHeight="1" thickBot="1" x14ac:dyDescent="0.25">
      <c r="A40" s="413"/>
      <c r="B40" s="482"/>
      <c r="C40" s="471"/>
      <c r="D40" s="471"/>
      <c r="E40" s="471"/>
      <c r="F40" s="471"/>
      <c r="G40" s="471"/>
      <c r="H40" s="471"/>
      <c r="I40" s="471"/>
      <c r="J40" s="471"/>
      <c r="K40" s="704"/>
      <c r="L40" s="485"/>
      <c r="M40" s="539"/>
      <c r="N40" s="413"/>
      <c r="AK40" s="443"/>
      <c r="AL40" s="443"/>
      <c r="AM40" s="443"/>
      <c r="AN40" s="443"/>
      <c r="AO40" s="443"/>
    </row>
    <row r="41" spans="1:41" ht="13.5" customHeight="1" thickBot="1" x14ac:dyDescent="0.25">
      <c r="A41" s="413"/>
      <c r="B41" s="482"/>
      <c r="C41" s="1633" t="s">
        <v>314</v>
      </c>
      <c r="D41" s="1634"/>
      <c r="E41" s="1634"/>
      <c r="F41" s="1634"/>
      <c r="G41" s="1634"/>
      <c r="H41" s="1634"/>
      <c r="I41" s="1634"/>
      <c r="J41" s="1634"/>
      <c r="K41" s="1634"/>
      <c r="L41" s="1635"/>
      <c r="M41" s="539"/>
      <c r="N41" s="413"/>
      <c r="AK41" s="443"/>
      <c r="AL41" s="443"/>
      <c r="AM41" s="443"/>
      <c r="AN41" s="443"/>
      <c r="AO41" s="443"/>
    </row>
    <row r="42" spans="1:41" s="413" customFormat="1" ht="6.75" customHeight="1" x14ac:dyDescent="0.2">
      <c r="B42" s="482"/>
      <c r="C42" s="1518" t="s">
        <v>134</v>
      </c>
      <c r="D42" s="1518"/>
      <c r="E42" s="705"/>
      <c r="F42" s="705"/>
      <c r="G42" s="705"/>
      <c r="H42" s="705"/>
      <c r="I42" s="705"/>
      <c r="J42" s="705"/>
      <c r="K42" s="706"/>
      <c r="L42" s="706"/>
      <c r="M42" s="539"/>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43"/>
      <c r="AL42" s="443"/>
      <c r="AM42" s="443"/>
      <c r="AN42" s="443"/>
      <c r="AO42" s="443"/>
    </row>
    <row r="43" spans="1:41" ht="13.5" customHeight="1" x14ac:dyDescent="0.2">
      <c r="A43" s="413"/>
      <c r="B43" s="482"/>
      <c r="C43" s="1518"/>
      <c r="D43" s="1518"/>
      <c r="E43" s="1639">
        <v>2015</v>
      </c>
      <c r="F43" s="1639"/>
      <c r="G43" s="1640">
        <v>2016</v>
      </c>
      <c r="H43" s="1639"/>
      <c r="I43" s="1639"/>
      <c r="J43" s="1639"/>
      <c r="K43" s="1642" t="str">
        <f xml:space="preserve"> CONCATENATE("valor médio de ",J7,F6)</f>
        <v>valor médio de abr.</v>
      </c>
      <c r="L43" s="431"/>
      <c r="M43" s="423"/>
      <c r="N43" s="413"/>
      <c r="AK43" s="443"/>
      <c r="AL43" s="443"/>
      <c r="AM43" s="443"/>
      <c r="AN43" s="443"/>
      <c r="AO43" s="443"/>
    </row>
    <row r="44" spans="1:41" ht="13.5" customHeight="1" x14ac:dyDescent="0.2">
      <c r="A44" s="413"/>
      <c r="B44" s="482"/>
      <c r="C44" s="428"/>
      <c r="D44" s="428"/>
      <c r="E44" s="772" t="str">
        <f t="shared" ref="E44:J44" si="7">+E7</f>
        <v>nov.</v>
      </c>
      <c r="F44" s="772" t="str">
        <f t="shared" si="7"/>
        <v>dez.</v>
      </c>
      <c r="G44" s="772" t="str">
        <f t="shared" si="7"/>
        <v>jan.</v>
      </c>
      <c r="H44" s="772" t="str">
        <f t="shared" si="7"/>
        <v>fev.</v>
      </c>
      <c r="I44" s="772" t="str">
        <f t="shared" si="7"/>
        <v>mar.</v>
      </c>
      <c r="J44" s="772" t="str">
        <f t="shared" si="7"/>
        <v>abr.</v>
      </c>
      <c r="K44" s="1643" t="e">
        <f xml:space="preserve"> CONCATENATE("valor médio de ",#REF!,#REF!)</f>
        <v>#REF!</v>
      </c>
      <c r="L44" s="431"/>
      <c r="M44" s="539"/>
      <c r="N44" s="413"/>
      <c r="AK44" s="443"/>
      <c r="AL44" s="443"/>
      <c r="AM44" s="443"/>
      <c r="AN44" s="443"/>
      <c r="AO44" s="443"/>
    </row>
    <row r="45" spans="1:41" s="436" customFormat="1" ht="14.25" customHeight="1" x14ac:dyDescent="0.2">
      <c r="A45" s="433"/>
      <c r="B45" s="707"/>
      <c r="C45" s="695" t="s">
        <v>68</v>
      </c>
      <c r="D45" s="506"/>
      <c r="E45" s="389">
        <v>205099</v>
      </c>
      <c r="F45" s="389">
        <v>208449</v>
      </c>
      <c r="G45" s="389">
        <v>207231</v>
      </c>
      <c r="H45" s="389">
        <v>206485</v>
      </c>
      <c r="I45" s="389">
        <v>205554</v>
      </c>
      <c r="J45" s="389">
        <v>210473</v>
      </c>
      <c r="K45" s="794">
        <v>115.688613141415</v>
      </c>
      <c r="L45" s="344"/>
      <c r="M45" s="708"/>
      <c r="N45" s="433"/>
      <c r="O45" s="811"/>
      <c r="P45" s="810"/>
      <c r="Q45" s="811"/>
      <c r="R45" s="811"/>
      <c r="S45" s="418"/>
      <c r="T45" s="418"/>
      <c r="U45" s="418"/>
      <c r="V45" s="418"/>
      <c r="W45" s="418"/>
      <c r="X45" s="418"/>
      <c r="Y45" s="418"/>
      <c r="Z45" s="418"/>
      <c r="AA45" s="418"/>
      <c r="AB45" s="418"/>
      <c r="AC45" s="418"/>
      <c r="AD45" s="418"/>
      <c r="AE45" s="418"/>
      <c r="AF45" s="418"/>
      <c r="AG45" s="418"/>
      <c r="AH45" s="418"/>
      <c r="AI45" s="418"/>
      <c r="AJ45" s="418"/>
      <c r="AK45" s="443"/>
      <c r="AL45" s="443"/>
      <c r="AM45" s="443"/>
      <c r="AN45" s="773"/>
      <c r="AO45" s="773"/>
    </row>
    <row r="46" spans="1:41" ht="15" customHeight="1" x14ac:dyDescent="0.2">
      <c r="A46" s="413"/>
      <c r="B46" s="482"/>
      <c r="C46" s="99" t="s">
        <v>62</v>
      </c>
      <c r="D46" s="421"/>
      <c r="E46" s="341">
        <v>10378</v>
      </c>
      <c r="F46" s="341">
        <v>10445</v>
      </c>
      <c r="G46" s="341">
        <v>10270</v>
      </c>
      <c r="H46" s="341">
        <v>10334</v>
      </c>
      <c r="I46" s="341">
        <v>10006</v>
      </c>
      <c r="J46" s="341">
        <v>10491</v>
      </c>
      <c r="K46" s="778">
        <v>121.67311928353701</v>
      </c>
      <c r="L46" s="344"/>
      <c r="M46" s="539"/>
      <c r="N46" s="413"/>
      <c r="AK46" s="443"/>
      <c r="AL46" s="443"/>
      <c r="AM46" s="443"/>
      <c r="AN46" s="443"/>
      <c r="AO46" s="443"/>
    </row>
    <row r="47" spans="1:41" ht="11.65" customHeight="1" x14ac:dyDescent="0.2">
      <c r="A47" s="413"/>
      <c r="B47" s="482"/>
      <c r="C47" s="99" t="s">
        <v>55</v>
      </c>
      <c r="D47" s="421"/>
      <c r="E47" s="341">
        <v>4247</v>
      </c>
      <c r="F47" s="341">
        <v>4380</v>
      </c>
      <c r="G47" s="341">
        <v>4354</v>
      </c>
      <c r="H47" s="341">
        <v>4375</v>
      </c>
      <c r="I47" s="341">
        <v>4469</v>
      </c>
      <c r="J47" s="341">
        <v>4678</v>
      </c>
      <c r="K47" s="778">
        <v>115.421751762444</v>
      </c>
      <c r="L47" s="344"/>
      <c r="M47" s="539"/>
      <c r="N47" s="413"/>
      <c r="AK47" s="443"/>
      <c r="AL47" s="443"/>
      <c r="AM47" s="443"/>
      <c r="AN47" s="443"/>
      <c r="AO47" s="443"/>
    </row>
    <row r="48" spans="1:41" ht="11.65" customHeight="1" x14ac:dyDescent="0.2">
      <c r="A48" s="413"/>
      <c r="B48" s="482"/>
      <c r="C48" s="99" t="s">
        <v>64</v>
      </c>
      <c r="D48" s="421"/>
      <c r="E48" s="341">
        <v>6712</v>
      </c>
      <c r="F48" s="341">
        <v>6690</v>
      </c>
      <c r="G48" s="341">
        <v>6581</v>
      </c>
      <c r="H48" s="341">
        <v>6432</v>
      </c>
      <c r="I48" s="341">
        <v>6354</v>
      </c>
      <c r="J48" s="341">
        <v>6527</v>
      </c>
      <c r="K48" s="778">
        <v>120.237759596269</v>
      </c>
      <c r="L48" s="344"/>
      <c r="M48" s="539"/>
      <c r="N48" s="413"/>
      <c r="AK48" s="443"/>
      <c r="AL48" s="443"/>
      <c r="AM48" s="443"/>
      <c r="AN48" s="443"/>
      <c r="AO48" s="443"/>
    </row>
    <row r="49" spans="1:41" ht="11.65" customHeight="1" x14ac:dyDescent="0.2">
      <c r="A49" s="413"/>
      <c r="B49" s="482"/>
      <c r="C49" s="99" t="s">
        <v>66</v>
      </c>
      <c r="D49" s="421"/>
      <c r="E49" s="341">
        <v>1627</v>
      </c>
      <c r="F49" s="341">
        <v>1650</v>
      </c>
      <c r="G49" s="341">
        <v>1647</v>
      </c>
      <c r="H49" s="341">
        <v>1626</v>
      </c>
      <c r="I49" s="341">
        <v>1663</v>
      </c>
      <c r="J49" s="341">
        <v>1851</v>
      </c>
      <c r="K49" s="778">
        <v>120.95885008060201</v>
      </c>
      <c r="L49" s="709"/>
      <c r="M49" s="413"/>
      <c r="N49" s="413"/>
      <c r="AK49" s="443"/>
      <c r="AL49" s="443"/>
      <c r="AM49" s="443"/>
      <c r="AN49" s="443"/>
      <c r="AO49" s="443"/>
    </row>
    <row r="50" spans="1:41" ht="11.65" customHeight="1" x14ac:dyDescent="0.2">
      <c r="A50" s="413"/>
      <c r="B50" s="482"/>
      <c r="C50" s="99" t="s">
        <v>75</v>
      </c>
      <c r="D50" s="421"/>
      <c r="E50" s="341">
        <v>3248</v>
      </c>
      <c r="F50" s="341">
        <v>3292</v>
      </c>
      <c r="G50" s="341">
        <v>3270</v>
      </c>
      <c r="H50" s="341">
        <v>3320</v>
      </c>
      <c r="I50" s="341">
        <v>3344</v>
      </c>
      <c r="J50" s="341">
        <v>3385</v>
      </c>
      <c r="K50" s="778">
        <v>115.61314467224901</v>
      </c>
      <c r="L50" s="709"/>
      <c r="M50" s="413"/>
      <c r="N50" s="413"/>
      <c r="AK50" s="443"/>
      <c r="AL50" s="443"/>
      <c r="AM50" s="443"/>
      <c r="AN50" s="443"/>
      <c r="AO50" s="443"/>
    </row>
    <row r="51" spans="1:41" ht="11.65" customHeight="1" x14ac:dyDescent="0.2">
      <c r="A51" s="413"/>
      <c r="B51" s="482"/>
      <c r="C51" s="99" t="s">
        <v>61</v>
      </c>
      <c r="D51" s="421"/>
      <c r="E51" s="341">
        <v>6165</v>
      </c>
      <c r="F51" s="341">
        <v>6244</v>
      </c>
      <c r="G51" s="341">
        <v>6168</v>
      </c>
      <c r="H51" s="341">
        <v>6116</v>
      </c>
      <c r="I51" s="341">
        <v>6145</v>
      </c>
      <c r="J51" s="341">
        <v>6357</v>
      </c>
      <c r="K51" s="778">
        <v>126.870140625</v>
      </c>
      <c r="L51" s="709"/>
      <c r="M51" s="413"/>
      <c r="N51" s="413"/>
      <c r="AK51" s="443"/>
      <c r="AL51" s="443"/>
      <c r="AM51" s="443"/>
      <c r="AN51" s="443"/>
      <c r="AO51" s="443"/>
    </row>
    <row r="52" spans="1:41" ht="11.65" customHeight="1" x14ac:dyDescent="0.2">
      <c r="A52" s="413"/>
      <c r="B52" s="482"/>
      <c r="C52" s="99" t="s">
        <v>56</v>
      </c>
      <c r="D52" s="421"/>
      <c r="E52" s="341">
        <v>3317</v>
      </c>
      <c r="F52" s="341">
        <v>3320</v>
      </c>
      <c r="G52" s="341">
        <v>3301</v>
      </c>
      <c r="H52" s="341">
        <v>3422</v>
      </c>
      <c r="I52" s="341">
        <v>3432</v>
      </c>
      <c r="J52" s="341">
        <v>3596</v>
      </c>
      <c r="K52" s="778">
        <v>111.96182167352499</v>
      </c>
      <c r="L52" s="709"/>
      <c r="M52" s="413"/>
      <c r="N52" s="413"/>
    </row>
    <row r="53" spans="1:41" ht="11.65" customHeight="1" x14ac:dyDescent="0.2">
      <c r="A53" s="413"/>
      <c r="B53" s="482"/>
      <c r="C53" s="99" t="s">
        <v>74</v>
      </c>
      <c r="D53" s="421"/>
      <c r="E53" s="341">
        <v>5737</v>
      </c>
      <c r="F53" s="341">
        <v>5847</v>
      </c>
      <c r="G53" s="341">
        <v>5792</v>
      </c>
      <c r="H53" s="341">
        <v>5878</v>
      </c>
      <c r="I53" s="341">
        <v>5889</v>
      </c>
      <c r="J53" s="341">
        <v>6110</v>
      </c>
      <c r="K53" s="778">
        <v>120.633512653191</v>
      </c>
      <c r="L53" s="709"/>
      <c r="M53" s="413"/>
      <c r="N53" s="413"/>
    </row>
    <row r="54" spans="1:41" ht="11.65" customHeight="1" x14ac:dyDescent="0.2">
      <c r="A54" s="413"/>
      <c r="B54" s="482"/>
      <c r="C54" s="99" t="s">
        <v>76</v>
      </c>
      <c r="D54" s="421"/>
      <c r="E54" s="341">
        <v>2665</v>
      </c>
      <c r="F54" s="341">
        <v>2755</v>
      </c>
      <c r="G54" s="341">
        <v>2748</v>
      </c>
      <c r="H54" s="341">
        <v>2736</v>
      </c>
      <c r="I54" s="341">
        <v>2789</v>
      </c>
      <c r="J54" s="341">
        <v>2938</v>
      </c>
      <c r="K54" s="778">
        <v>113.74047843665799</v>
      </c>
      <c r="L54" s="709"/>
      <c r="M54" s="413"/>
      <c r="N54" s="413"/>
    </row>
    <row r="55" spans="1:41" ht="11.65" customHeight="1" x14ac:dyDescent="0.2">
      <c r="A55" s="413"/>
      <c r="B55" s="482"/>
      <c r="C55" s="99" t="s">
        <v>60</v>
      </c>
      <c r="D55" s="421"/>
      <c r="E55" s="341">
        <v>4123</v>
      </c>
      <c r="F55" s="341">
        <v>4212</v>
      </c>
      <c r="G55" s="341">
        <v>4206</v>
      </c>
      <c r="H55" s="341">
        <v>4236</v>
      </c>
      <c r="I55" s="341">
        <v>4192</v>
      </c>
      <c r="J55" s="341">
        <v>4246</v>
      </c>
      <c r="K55" s="778">
        <v>118.49434681543499</v>
      </c>
      <c r="L55" s="709"/>
      <c r="M55" s="413"/>
      <c r="N55" s="413"/>
    </row>
    <row r="56" spans="1:41" ht="11.65" customHeight="1" x14ac:dyDescent="0.2">
      <c r="A56" s="413"/>
      <c r="B56" s="482"/>
      <c r="C56" s="99" t="s">
        <v>59</v>
      </c>
      <c r="D56" s="421"/>
      <c r="E56" s="341">
        <v>36391</v>
      </c>
      <c r="F56" s="341">
        <v>36852</v>
      </c>
      <c r="G56" s="341">
        <v>36558</v>
      </c>
      <c r="H56" s="341">
        <v>36074</v>
      </c>
      <c r="I56" s="341">
        <v>35514</v>
      </c>
      <c r="J56" s="341">
        <v>35886</v>
      </c>
      <c r="K56" s="778">
        <v>118.466466173711</v>
      </c>
      <c r="L56" s="709"/>
      <c r="M56" s="413"/>
      <c r="N56" s="413"/>
    </row>
    <row r="57" spans="1:41" ht="11.65" customHeight="1" x14ac:dyDescent="0.2">
      <c r="A57" s="413"/>
      <c r="B57" s="482"/>
      <c r="C57" s="99" t="s">
        <v>57</v>
      </c>
      <c r="D57" s="421"/>
      <c r="E57" s="341">
        <v>2629</v>
      </c>
      <c r="F57" s="341">
        <v>2695</v>
      </c>
      <c r="G57" s="341">
        <v>2762</v>
      </c>
      <c r="H57" s="341">
        <v>2827</v>
      </c>
      <c r="I57" s="341">
        <v>2964</v>
      </c>
      <c r="J57" s="341">
        <v>3047</v>
      </c>
      <c r="K57" s="778">
        <v>112.95952151573501</v>
      </c>
      <c r="L57" s="709"/>
      <c r="M57" s="413"/>
      <c r="N57" s="413"/>
    </row>
    <row r="58" spans="1:41" ht="11.65" customHeight="1" x14ac:dyDescent="0.2">
      <c r="A58" s="413"/>
      <c r="B58" s="482"/>
      <c r="C58" s="99" t="s">
        <v>63</v>
      </c>
      <c r="D58" s="421"/>
      <c r="E58" s="341">
        <v>60016</v>
      </c>
      <c r="F58" s="341">
        <v>61294</v>
      </c>
      <c r="G58" s="341">
        <v>61042</v>
      </c>
      <c r="H58" s="341">
        <v>60873</v>
      </c>
      <c r="I58" s="341">
        <v>60157</v>
      </c>
      <c r="J58" s="341">
        <v>60854</v>
      </c>
      <c r="K58" s="778">
        <v>117.12097241334099</v>
      </c>
      <c r="L58" s="709"/>
      <c r="M58" s="413"/>
      <c r="N58" s="413"/>
    </row>
    <row r="59" spans="1:41" ht="11.65" customHeight="1" x14ac:dyDescent="0.2">
      <c r="A59" s="413"/>
      <c r="B59" s="482"/>
      <c r="C59" s="99" t="s">
        <v>79</v>
      </c>
      <c r="D59" s="421"/>
      <c r="E59" s="341">
        <v>5012</v>
      </c>
      <c r="F59" s="341">
        <v>5219</v>
      </c>
      <c r="G59" s="341">
        <v>5212</v>
      </c>
      <c r="H59" s="341">
        <v>5297</v>
      </c>
      <c r="I59" s="341">
        <v>5324</v>
      </c>
      <c r="J59" s="341">
        <v>5592</v>
      </c>
      <c r="K59" s="778">
        <v>117.943080183681</v>
      </c>
      <c r="L59" s="709"/>
      <c r="M59" s="413"/>
      <c r="N59" s="413"/>
    </row>
    <row r="60" spans="1:41" ht="11.65" customHeight="1" x14ac:dyDescent="0.2">
      <c r="A60" s="413"/>
      <c r="B60" s="482"/>
      <c r="C60" s="99" t="s">
        <v>58</v>
      </c>
      <c r="D60" s="421"/>
      <c r="E60" s="341">
        <v>17368</v>
      </c>
      <c r="F60" s="341">
        <v>17810</v>
      </c>
      <c r="G60" s="341">
        <v>17660</v>
      </c>
      <c r="H60" s="341">
        <v>17633</v>
      </c>
      <c r="I60" s="341">
        <v>17825</v>
      </c>
      <c r="J60" s="341">
        <v>18229</v>
      </c>
      <c r="K60" s="778">
        <v>123.130688301064</v>
      </c>
      <c r="L60" s="709"/>
      <c r="M60" s="413"/>
      <c r="N60" s="413"/>
    </row>
    <row r="61" spans="1:41" ht="11.65" customHeight="1" x14ac:dyDescent="0.2">
      <c r="A61" s="413"/>
      <c r="B61" s="482"/>
      <c r="C61" s="99" t="s">
        <v>65</v>
      </c>
      <c r="D61" s="421"/>
      <c r="E61" s="341">
        <v>2115</v>
      </c>
      <c r="F61" s="341">
        <v>2138</v>
      </c>
      <c r="G61" s="341">
        <v>2131</v>
      </c>
      <c r="H61" s="341">
        <v>2184</v>
      </c>
      <c r="I61" s="341">
        <v>2212</v>
      </c>
      <c r="J61" s="341">
        <v>2336</v>
      </c>
      <c r="K61" s="778">
        <v>120.72696943972799</v>
      </c>
      <c r="L61" s="709"/>
      <c r="M61" s="413"/>
      <c r="N61" s="413"/>
    </row>
    <row r="62" spans="1:41" ht="11.65" customHeight="1" x14ac:dyDescent="0.2">
      <c r="A62" s="413"/>
      <c r="B62" s="482"/>
      <c r="C62" s="99" t="s">
        <v>67</v>
      </c>
      <c r="D62" s="421"/>
      <c r="E62" s="341">
        <v>4807</v>
      </c>
      <c r="F62" s="341">
        <v>4898</v>
      </c>
      <c r="G62" s="341">
        <v>4897</v>
      </c>
      <c r="H62" s="341">
        <v>4937</v>
      </c>
      <c r="I62" s="341">
        <v>5009</v>
      </c>
      <c r="J62" s="341">
        <v>5169</v>
      </c>
      <c r="K62" s="778">
        <v>121.09020357211401</v>
      </c>
      <c r="L62" s="709"/>
      <c r="M62" s="413"/>
      <c r="N62" s="413"/>
    </row>
    <row r="63" spans="1:41" ht="11.65" customHeight="1" x14ac:dyDescent="0.2">
      <c r="A63" s="413"/>
      <c r="B63" s="482"/>
      <c r="C63" s="99" t="s">
        <v>77</v>
      </c>
      <c r="D63" s="421"/>
      <c r="E63" s="341">
        <v>6787</v>
      </c>
      <c r="F63" s="341">
        <v>6838</v>
      </c>
      <c r="G63" s="341">
        <v>6834</v>
      </c>
      <c r="H63" s="341">
        <v>6724</v>
      </c>
      <c r="I63" s="341">
        <v>6726</v>
      </c>
      <c r="J63" s="341">
        <v>7017</v>
      </c>
      <c r="K63" s="778">
        <v>116.808804548685</v>
      </c>
      <c r="L63" s="709"/>
      <c r="M63" s="413"/>
      <c r="N63" s="413"/>
    </row>
    <row r="64" spans="1:41" ht="11.25" customHeight="1" x14ac:dyDescent="0.2">
      <c r="A64" s="413"/>
      <c r="B64" s="482"/>
      <c r="C64" s="99" t="s">
        <v>131</v>
      </c>
      <c r="D64" s="421"/>
      <c r="E64" s="341">
        <v>17654</v>
      </c>
      <c r="F64" s="341">
        <v>17719</v>
      </c>
      <c r="G64" s="341">
        <v>17699</v>
      </c>
      <c r="H64" s="341">
        <v>17389</v>
      </c>
      <c r="I64" s="341">
        <v>17554</v>
      </c>
      <c r="J64" s="341">
        <v>17956</v>
      </c>
      <c r="K64" s="778">
        <v>87.643150385284599</v>
      </c>
      <c r="L64" s="709"/>
      <c r="M64" s="413"/>
      <c r="N64" s="413"/>
    </row>
    <row r="65" spans="1:15" ht="11.65" customHeight="1" x14ac:dyDescent="0.2">
      <c r="A65" s="413"/>
      <c r="B65" s="482"/>
      <c r="C65" s="99" t="s">
        <v>132</v>
      </c>
      <c r="D65" s="421"/>
      <c r="E65" s="341">
        <v>4101</v>
      </c>
      <c r="F65" s="341">
        <v>4151</v>
      </c>
      <c r="G65" s="341">
        <v>4099</v>
      </c>
      <c r="H65" s="341">
        <v>4072</v>
      </c>
      <c r="I65" s="341">
        <v>3986</v>
      </c>
      <c r="J65" s="341">
        <v>4208</v>
      </c>
      <c r="K65" s="778">
        <v>113.615548463357</v>
      </c>
      <c r="L65" s="709"/>
      <c r="M65" s="413"/>
      <c r="N65" s="413"/>
    </row>
    <row r="66" spans="1:15" s="712" customFormat="1" ht="7.5" customHeight="1" x14ac:dyDescent="0.15">
      <c r="A66" s="710"/>
      <c r="B66" s="711"/>
      <c r="C66" s="1645" t="s">
        <v>639</v>
      </c>
      <c r="D66" s="1645"/>
      <c r="E66" s="1645"/>
      <c r="F66" s="1645"/>
      <c r="G66" s="1645"/>
      <c r="H66" s="1645"/>
      <c r="I66" s="1645"/>
      <c r="J66" s="1645"/>
      <c r="K66" s="1646"/>
      <c r="L66" s="1646"/>
      <c r="M66" s="1646"/>
      <c r="N66" s="1646"/>
      <c r="O66" s="1646"/>
    </row>
    <row r="67" spans="1:15" ht="13.5" customHeight="1" x14ac:dyDescent="0.2">
      <c r="A67" s="413"/>
      <c r="B67" s="711"/>
      <c r="C67" s="487" t="s">
        <v>444</v>
      </c>
      <c r="D67" s="421"/>
      <c r="E67" s="713"/>
      <c r="F67" s="713"/>
      <c r="G67" s="713"/>
      <c r="H67" s="713"/>
      <c r="I67" s="462" t="s">
        <v>135</v>
      </c>
      <c r="J67" s="598"/>
      <c r="K67" s="598"/>
      <c r="L67" s="598"/>
      <c r="M67" s="539"/>
      <c r="N67" s="413"/>
    </row>
    <row r="68" spans="1:15" ht="9" customHeight="1" x14ac:dyDescent="0.2">
      <c r="A68" s="413"/>
      <c r="B68" s="714"/>
      <c r="C68" s="715" t="s">
        <v>243</v>
      </c>
      <c r="D68" s="421"/>
      <c r="E68" s="713"/>
      <c r="F68" s="713"/>
      <c r="G68" s="713"/>
      <c r="H68" s="713"/>
      <c r="I68" s="716"/>
      <c r="J68" s="598"/>
      <c r="K68" s="598"/>
      <c r="L68" s="598"/>
      <c r="M68" s="539"/>
      <c r="N68" s="413"/>
    </row>
    <row r="69" spans="1:15" ht="13.5" customHeight="1" x14ac:dyDescent="0.2">
      <c r="A69" s="413"/>
      <c r="B69" s="717">
        <v>18</v>
      </c>
      <c r="C69" s="1641">
        <v>42495</v>
      </c>
      <c r="D69" s="1641"/>
      <c r="E69" s="1641"/>
      <c r="F69" s="1641"/>
      <c r="G69" s="423"/>
      <c r="H69" s="423"/>
      <c r="I69" s="423"/>
      <c r="J69" s="423"/>
      <c r="K69" s="423"/>
      <c r="L69" s="423"/>
      <c r="M69" s="423"/>
      <c r="N69" s="423"/>
    </row>
  </sheetData>
  <mergeCells count="16">
    <mergeCell ref="C69:F69"/>
    <mergeCell ref="C41:L41"/>
    <mergeCell ref="C42:D43"/>
    <mergeCell ref="K43:K44"/>
    <mergeCell ref="G30:J30"/>
    <mergeCell ref="C66:J66"/>
    <mergeCell ref="K66:O66"/>
    <mergeCell ref="E43:F43"/>
    <mergeCell ref="G43:J43"/>
    <mergeCell ref="L1:M1"/>
    <mergeCell ref="B2:D2"/>
    <mergeCell ref="C4:L4"/>
    <mergeCell ref="C5:D6"/>
    <mergeCell ref="K6:K7"/>
    <mergeCell ref="E6:F6"/>
    <mergeCell ref="G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8" customWidth="1"/>
    <col min="2" max="2" width="2.5703125" style="418" customWidth="1"/>
    <col min="3" max="3" width="1.140625" style="418" customWidth="1"/>
    <col min="4" max="4" width="25.85546875" style="418" customWidth="1"/>
    <col min="5" max="10" width="7.5703125" style="429" customWidth="1"/>
    <col min="11" max="11" width="7.5703125" style="464" customWidth="1"/>
    <col min="12" max="12" width="7.5703125" style="429" customWidth="1"/>
    <col min="13" max="13" width="7.5703125" style="464" customWidth="1"/>
    <col min="14" max="14" width="2.5703125" style="418" customWidth="1"/>
    <col min="15" max="15" width="1" style="418" customWidth="1"/>
    <col min="16" max="16384" width="9.140625" style="418"/>
  </cols>
  <sheetData>
    <row r="1" spans="1:15" ht="13.5" customHeight="1" x14ac:dyDescent="0.2">
      <c r="A1" s="413"/>
      <c r="B1" s="1516" t="s">
        <v>338</v>
      </c>
      <c r="C1" s="1516"/>
      <c r="D1" s="1516"/>
      <c r="E1" s="415"/>
      <c r="F1" s="415"/>
      <c r="G1" s="415"/>
      <c r="H1" s="415"/>
      <c r="I1" s="415"/>
      <c r="J1" s="416"/>
      <c r="K1" s="719"/>
      <c r="L1" s="719"/>
      <c r="M1" s="719"/>
      <c r="N1" s="417"/>
      <c r="O1" s="413"/>
    </row>
    <row r="2" spans="1:15" ht="6" customHeight="1" x14ac:dyDescent="0.2">
      <c r="A2" s="413"/>
      <c r="B2" s="1648"/>
      <c r="C2" s="1648"/>
      <c r="D2" s="1648"/>
      <c r="E2" s="419"/>
      <c r="F2" s="420"/>
      <c r="G2" s="420"/>
      <c r="H2" s="420"/>
      <c r="I2" s="420"/>
      <c r="J2" s="420"/>
      <c r="K2" s="421"/>
      <c r="L2" s="420"/>
      <c r="M2" s="421"/>
      <c r="N2" s="422"/>
      <c r="O2" s="413"/>
    </row>
    <row r="3" spans="1:15" ht="13.5" customHeight="1" thickBot="1" x14ac:dyDescent="0.25">
      <c r="A3" s="413"/>
      <c r="B3" s="423"/>
      <c r="C3" s="423"/>
      <c r="D3" s="423"/>
      <c r="E3" s="420"/>
      <c r="F3" s="420"/>
      <c r="G3" s="420"/>
      <c r="H3" s="420"/>
      <c r="I3" s="420" t="s">
        <v>34</v>
      </c>
      <c r="J3" s="420"/>
      <c r="K3" s="593"/>
      <c r="L3" s="420"/>
      <c r="M3" s="593" t="s">
        <v>73</v>
      </c>
      <c r="N3" s="424"/>
      <c r="O3" s="413"/>
    </row>
    <row r="4" spans="1:15" s="427" customFormat="1" ht="13.5" customHeight="1" thickBot="1" x14ac:dyDescent="0.25">
      <c r="A4" s="425"/>
      <c r="B4" s="426"/>
      <c r="C4" s="1649" t="s">
        <v>0</v>
      </c>
      <c r="D4" s="1650"/>
      <c r="E4" s="1650"/>
      <c r="F4" s="1650"/>
      <c r="G4" s="1650"/>
      <c r="H4" s="1650"/>
      <c r="I4" s="1650"/>
      <c r="J4" s="1650"/>
      <c r="K4" s="1650"/>
      <c r="L4" s="1650"/>
      <c r="M4" s="1651"/>
      <c r="N4" s="424"/>
      <c r="O4" s="413"/>
    </row>
    <row r="5" spans="1:15" ht="4.5" customHeight="1" x14ac:dyDescent="0.2">
      <c r="A5" s="413"/>
      <c r="B5" s="423"/>
      <c r="C5" s="1518" t="s">
        <v>78</v>
      </c>
      <c r="D5" s="1518"/>
      <c r="F5" s="898"/>
      <c r="G5" s="898"/>
      <c r="H5" s="898"/>
      <c r="I5" s="430"/>
      <c r="J5" s="430"/>
      <c r="K5" s="430"/>
      <c r="L5" s="430"/>
      <c r="M5" s="430"/>
      <c r="N5" s="424"/>
      <c r="O5" s="413"/>
    </row>
    <row r="6" spans="1:15" ht="12" customHeight="1" x14ac:dyDescent="0.2">
      <c r="A6" s="413"/>
      <c r="B6" s="423"/>
      <c r="C6" s="1518"/>
      <c r="D6" s="1518"/>
      <c r="E6" s="1521">
        <v>2015</v>
      </c>
      <c r="F6" s="1521"/>
      <c r="G6" s="1521"/>
      <c r="H6" s="1521"/>
      <c r="I6" s="1521"/>
      <c r="J6" s="1655">
        <v>2016</v>
      </c>
      <c r="K6" s="1521"/>
      <c r="L6" s="1521"/>
      <c r="M6" s="1521"/>
      <c r="N6" s="424"/>
      <c r="O6" s="413"/>
    </row>
    <row r="7" spans="1:15" s="427" customFormat="1" ht="12.75" customHeight="1" x14ac:dyDescent="0.2">
      <c r="A7" s="425"/>
      <c r="B7" s="426"/>
      <c r="C7" s="432"/>
      <c r="D7" s="432"/>
      <c r="E7" s="779" t="s">
        <v>98</v>
      </c>
      <c r="F7" s="868" t="s">
        <v>97</v>
      </c>
      <c r="G7" s="779" t="s">
        <v>96</v>
      </c>
      <c r="H7" s="868" t="s">
        <v>95</v>
      </c>
      <c r="I7" s="867" t="s">
        <v>94</v>
      </c>
      <c r="J7" s="868" t="s">
        <v>93</v>
      </c>
      <c r="K7" s="868" t="s">
        <v>104</v>
      </c>
      <c r="L7" s="868" t="s">
        <v>103</v>
      </c>
      <c r="M7" s="867" t="s">
        <v>102</v>
      </c>
      <c r="N7" s="424"/>
      <c r="O7" s="413"/>
    </row>
    <row r="8" spans="1:15" s="436" customFormat="1" ht="13.5" customHeight="1" x14ac:dyDescent="0.2">
      <c r="A8" s="433"/>
      <c r="B8" s="434"/>
      <c r="C8" s="1652" t="s">
        <v>136</v>
      </c>
      <c r="D8" s="1652"/>
      <c r="E8" s="435"/>
      <c r="F8" s="435"/>
      <c r="G8" s="435"/>
      <c r="H8" s="435"/>
      <c r="I8" s="435"/>
      <c r="J8" s="435"/>
      <c r="K8" s="435"/>
      <c r="L8" s="435"/>
      <c r="M8" s="435"/>
      <c r="N8" s="424"/>
      <c r="O8" s="413"/>
    </row>
    <row r="9" spans="1:15" ht="11.25" customHeight="1" x14ac:dyDescent="0.2">
      <c r="A9" s="413"/>
      <c r="B9" s="423"/>
      <c r="C9" s="99" t="s">
        <v>137</v>
      </c>
      <c r="D9" s="437"/>
      <c r="E9" s="86">
        <v>253319</v>
      </c>
      <c r="F9" s="86">
        <v>252457</v>
      </c>
      <c r="G9" s="86">
        <v>251605</v>
      </c>
      <c r="H9" s="86">
        <v>251003</v>
      </c>
      <c r="I9" s="86">
        <v>250629</v>
      </c>
      <c r="J9" s="86">
        <v>249346</v>
      </c>
      <c r="K9" s="86">
        <v>248349</v>
      </c>
      <c r="L9" s="86">
        <v>247273</v>
      </c>
      <c r="M9" s="86">
        <v>246661</v>
      </c>
      <c r="N9" s="424"/>
      <c r="O9" s="413"/>
    </row>
    <row r="10" spans="1:15" ht="11.25" customHeight="1" x14ac:dyDescent="0.2">
      <c r="A10" s="413"/>
      <c r="B10" s="423"/>
      <c r="C10" s="99"/>
      <c r="D10" s="438" t="s">
        <v>72</v>
      </c>
      <c r="E10" s="439">
        <v>132619</v>
      </c>
      <c r="F10" s="439">
        <v>132303</v>
      </c>
      <c r="G10" s="439">
        <v>131907</v>
      </c>
      <c r="H10" s="439">
        <v>131626</v>
      </c>
      <c r="I10" s="439">
        <v>131387</v>
      </c>
      <c r="J10" s="439">
        <v>130867</v>
      </c>
      <c r="K10" s="439">
        <v>130388</v>
      </c>
      <c r="L10" s="439">
        <v>129843</v>
      </c>
      <c r="M10" s="439">
        <v>129540</v>
      </c>
      <c r="N10" s="424"/>
      <c r="O10" s="413"/>
    </row>
    <row r="11" spans="1:15" ht="11.25" customHeight="1" x14ac:dyDescent="0.2">
      <c r="A11" s="413"/>
      <c r="B11" s="423"/>
      <c r="C11" s="99"/>
      <c r="D11" s="438" t="s">
        <v>71</v>
      </c>
      <c r="E11" s="439">
        <v>120700</v>
      </c>
      <c r="F11" s="439">
        <v>120154</v>
      </c>
      <c r="G11" s="439">
        <v>119698</v>
      </c>
      <c r="H11" s="439">
        <v>119377</v>
      </c>
      <c r="I11" s="439">
        <v>119242</v>
      </c>
      <c r="J11" s="439">
        <v>118479</v>
      </c>
      <c r="K11" s="439">
        <v>117961</v>
      </c>
      <c r="L11" s="439">
        <v>117430</v>
      </c>
      <c r="M11" s="439">
        <v>117121</v>
      </c>
      <c r="N11" s="424"/>
      <c r="O11" s="413"/>
    </row>
    <row r="12" spans="1:15" ht="11.25" customHeight="1" x14ac:dyDescent="0.2">
      <c r="A12" s="413"/>
      <c r="B12" s="423"/>
      <c r="C12" s="99" t="s">
        <v>138</v>
      </c>
      <c r="D12" s="437"/>
      <c r="E12" s="86">
        <v>2009874</v>
      </c>
      <c r="F12" s="86">
        <v>2011393</v>
      </c>
      <c r="G12" s="86">
        <v>2013554</v>
      </c>
      <c r="H12" s="86">
        <v>2016329</v>
      </c>
      <c r="I12" s="86">
        <v>2020252</v>
      </c>
      <c r="J12" s="86">
        <v>2023745</v>
      </c>
      <c r="K12" s="86">
        <v>2022894</v>
      </c>
      <c r="L12" s="86">
        <v>2023118</v>
      </c>
      <c r="M12" s="86">
        <v>2025234</v>
      </c>
      <c r="N12" s="424"/>
      <c r="O12" s="413"/>
    </row>
    <row r="13" spans="1:15" ht="11.25" customHeight="1" x14ac:dyDescent="0.2">
      <c r="A13" s="413"/>
      <c r="B13" s="423"/>
      <c r="C13" s="99"/>
      <c r="D13" s="438" t="s">
        <v>72</v>
      </c>
      <c r="E13" s="439">
        <v>946012</v>
      </c>
      <c r="F13" s="439">
        <v>946780</v>
      </c>
      <c r="G13" s="439">
        <v>947957</v>
      </c>
      <c r="H13" s="439">
        <v>949465</v>
      </c>
      <c r="I13" s="439">
        <v>951620</v>
      </c>
      <c r="J13" s="439">
        <v>953407</v>
      </c>
      <c r="K13" s="439">
        <v>953057</v>
      </c>
      <c r="L13" s="439">
        <v>953516</v>
      </c>
      <c r="M13" s="439">
        <v>954615</v>
      </c>
      <c r="N13" s="424"/>
      <c r="O13" s="413"/>
    </row>
    <row r="14" spans="1:15" ht="11.25" customHeight="1" x14ac:dyDescent="0.2">
      <c r="A14" s="413"/>
      <c r="B14" s="423"/>
      <c r="C14" s="99"/>
      <c r="D14" s="438" t="s">
        <v>71</v>
      </c>
      <c r="E14" s="439">
        <v>1063862</v>
      </c>
      <c r="F14" s="439">
        <v>1064613</v>
      </c>
      <c r="G14" s="439">
        <v>1065597</v>
      </c>
      <c r="H14" s="439">
        <v>1066864</v>
      </c>
      <c r="I14" s="439">
        <v>1068632</v>
      </c>
      <c r="J14" s="439">
        <v>1070338</v>
      </c>
      <c r="K14" s="439">
        <v>1069837</v>
      </c>
      <c r="L14" s="439">
        <v>1069602</v>
      </c>
      <c r="M14" s="439">
        <v>1070619</v>
      </c>
      <c r="N14" s="424"/>
      <c r="O14" s="413"/>
    </row>
    <row r="15" spans="1:15" ht="11.25" customHeight="1" x14ac:dyDescent="0.2">
      <c r="A15" s="413"/>
      <c r="B15" s="423"/>
      <c r="C15" s="99" t="s">
        <v>139</v>
      </c>
      <c r="D15" s="437"/>
      <c r="E15" s="86">
        <v>722285</v>
      </c>
      <c r="F15" s="86">
        <v>715402</v>
      </c>
      <c r="G15" s="86">
        <v>716287</v>
      </c>
      <c r="H15" s="86">
        <v>717436</v>
      </c>
      <c r="I15" s="86">
        <v>718345</v>
      </c>
      <c r="J15" s="86">
        <v>719259</v>
      </c>
      <c r="K15" s="86">
        <v>719438</v>
      </c>
      <c r="L15" s="86">
        <v>717305</v>
      </c>
      <c r="M15" s="86">
        <v>718478</v>
      </c>
      <c r="N15" s="424"/>
      <c r="O15" s="413"/>
    </row>
    <row r="16" spans="1:15" ht="11.25" customHeight="1" x14ac:dyDescent="0.2">
      <c r="A16" s="413"/>
      <c r="B16" s="423"/>
      <c r="C16" s="99"/>
      <c r="D16" s="438" t="s">
        <v>72</v>
      </c>
      <c r="E16" s="439">
        <v>134027</v>
      </c>
      <c r="F16" s="439">
        <v>130986</v>
      </c>
      <c r="G16" s="439">
        <v>131443</v>
      </c>
      <c r="H16" s="439">
        <v>131987</v>
      </c>
      <c r="I16" s="439">
        <v>132389</v>
      </c>
      <c r="J16" s="439">
        <v>132797</v>
      </c>
      <c r="K16" s="439">
        <v>132955</v>
      </c>
      <c r="L16" s="439">
        <v>132156</v>
      </c>
      <c r="M16" s="439">
        <v>132694</v>
      </c>
      <c r="N16" s="424"/>
      <c r="O16" s="413"/>
    </row>
    <row r="17" spans="1:15" ht="11.25" customHeight="1" x14ac:dyDescent="0.2">
      <c r="A17" s="413"/>
      <c r="B17" s="423"/>
      <c r="C17" s="99"/>
      <c r="D17" s="438" t="s">
        <v>71</v>
      </c>
      <c r="E17" s="439">
        <v>588258</v>
      </c>
      <c r="F17" s="439">
        <v>584416</v>
      </c>
      <c r="G17" s="439">
        <v>584844</v>
      </c>
      <c r="H17" s="439">
        <v>585449</v>
      </c>
      <c r="I17" s="439">
        <v>585956</v>
      </c>
      <c r="J17" s="439">
        <v>586462</v>
      </c>
      <c r="K17" s="439">
        <v>586483</v>
      </c>
      <c r="L17" s="439">
        <v>585149</v>
      </c>
      <c r="M17" s="439">
        <v>585784</v>
      </c>
      <c r="N17" s="424"/>
      <c r="O17" s="413"/>
    </row>
    <row r="18" spans="1:15" ht="9.75" customHeight="1" x14ac:dyDescent="0.2">
      <c r="A18" s="413"/>
      <c r="B18" s="423"/>
      <c r="C18" s="1653" t="s">
        <v>640</v>
      </c>
      <c r="D18" s="1653"/>
      <c r="E18" s="1653"/>
      <c r="F18" s="1653"/>
      <c r="G18" s="1653"/>
      <c r="H18" s="1653"/>
      <c r="I18" s="1653"/>
      <c r="J18" s="1653"/>
      <c r="K18" s="1653"/>
      <c r="L18" s="1653"/>
      <c r="M18" s="1653"/>
      <c r="N18" s="424"/>
      <c r="O18" s="89"/>
    </row>
    <row r="19" spans="1:15" ht="9" customHeight="1" thickBot="1" x14ac:dyDescent="0.25">
      <c r="A19" s="413"/>
      <c r="B19" s="423"/>
      <c r="C19" s="721"/>
      <c r="D19" s="721"/>
      <c r="E19" s="721"/>
      <c r="F19" s="721"/>
      <c r="G19" s="721"/>
      <c r="H19" s="721"/>
      <c r="I19" s="721"/>
      <c r="J19" s="721"/>
      <c r="K19" s="721"/>
      <c r="L19" s="721"/>
      <c r="M19" s="721"/>
      <c r="N19" s="424"/>
      <c r="O19" s="89"/>
    </row>
    <row r="20" spans="1:15" ht="15" customHeight="1" thickBot="1" x14ac:dyDescent="0.25">
      <c r="A20" s="413"/>
      <c r="B20" s="423"/>
      <c r="C20" s="1633" t="s">
        <v>313</v>
      </c>
      <c r="D20" s="1634"/>
      <c r="E20" s="1634"/>
      <c r="F20" s="1634"/>
      <c r="G20" s="1634"/>
      <c r="H20" s="1634"/>
      <c r="I20" s="1634"/>
      <c r="J20" s="1634"/>
      <c r="K20" s="1634"/>
      <c r="L20" s="1634"/>
      <c r="M20" s="1635"/>
      <c r="N20" s="424"/>
      <c r="O20" s="413"/>
    </row>
    <row r="21" spans="1:15" ht="9.75" customHeight="1" x14ac:dyDescent="0.2">
      <c r="A21" s="413"/>
      <c r="B21" s="423"/>
      <c r="C21" s="90" t="s">
        <v>78</v>
      </c>
      <c r="D21" s="421"/>
      <c r="E21" s="440"/>
      <c r="F21" s="440"/>
      <c r="G21" s="440"/>
      <c r="H21" s="440"/>
      <c r="I21" s="440"/>
      <c r="J21" s="440"/>
      <c r="K21" s="440"/>
      <c r="L21" s="440"/>
      <c r="M21" s="440"/>
      <c r="N21" s="424"/>
      <c r="O21" s="413"/>
    </row>
    <row r="22" spans="1:15" ht="13.5" customHeight="1" x14ac:dyDescent="0.2">
      <c r="A22" s="413"/>
      <c r="B22" s="423"/>
      <c r="C22" s="1652" t="s">
        <v>140</v>
      </c>
      <c r="D22" s="1652"/>
      <c r="E22" s="418"/>
      <c r="F22" s="435"/>
      <c r="G22" s="435"/>
      <c r="H22" s="435"/>
      <c r="I22" s="435"/>
      <c r="J22" s="435"/>
      <c r="K22" s="435"/>
      <c r="L22" s="435"/>
      <c r="M22" s="435"/>
      <c r="N22" s="424"/>
      <c r="O22" s="413"/>
    </row>
    <row r="23" spans="1:15" s="427" customFormat="1" ht="11.25" customHeight="1" x14ac:dyDescent="0.2">
      <c r="A23" s="425"/>
      <c r="B23" s="426"/>
      <c r="C23" s="91" t="s">
        <v>141</v>
      </c>
      <c r="D23" s="588"/>
      <c r="E23" s="87">
        <v>1167170</v>
      </c>
      <c r="F23" s="87">
        <v>1127330</v>
      </c>
      <c r="G23" s="87">
        <v>1133684</v>
      </c>
      <c r="H23" s="87">
        <v>1135724</v>
      </c>
      <c r="I23" s="87">
        <v>1132389</v>
      </c>
      <c r="J23" s="87">
        <v>1093175</v>
      </c>
      <c r="K23" s="87">
        <v>1098189</v>
      </c>
      <c r="L23" s="87">
        <v>1102814</v>
      </c>
      <c r="M23" s="87">
        <v>1103646</v>
      </c>
      <c r="N23" s="424"/>
      <c r="O23" s="425"/>
    </row>
    <row r="24" spans="1:15" ht="11.25" customHeight="1" x14ac:dyDescent="0.2">
      <c r="A24" s="413"/>
      <c r="B24" s="423"/>
      <c r="C24" s="1654" t="s">
        <v>353</v>
      </c>
      <c r="D24" s="1654"/>
      <c r="E24" s="87">
        <v>80159</v>
      </c>
      <c r="F24" s="87">
        <v>80356</v>
      </c>
      <c r="G24" s="87">
        <v>80947</v>
      </c>
      <c r="H24" s="87">
        <v>81899</v>
      </c>
      <c r="I24" s="87">
        <v>82396</v>
      </c>
      <c r="J24" s="87">
        <v>79707</v>
      </c>
      <c r="K24" s="87">
        <v>80265</v>
      </c>
      <c r="L24" s="87">
        <v>80687</v>
      </c>
      <c r="M24" s="87">
        <v>80659</v>
      </c>
      <c r="N24" s="441"/>
      <c r="O24" s="413"/>
    </row>
    <row r="25" spans="1:15" ht="11.25" customHeight="1" x14ac:dyDescent="0.2">
      <c r="A25" s="413"/>
      <c r="B25" s="423"/>
      <c r="C25" s="1647" t="s">
        <v>142</v>
      </c>
      <c r="D25" s="1647"/>
      <c r="E25" s="87">
        <v>2493</v>
      </c>
      <c r="F25" s="87">
        <v>1348</v>
      </c>
      <c r="G25" s="87">
        <v>1400</v>
      </c>
      <c r="H25" s="87">
        <v>1628</v>
      </c>
      <c r="I25" s="87">
        <v>2063</v>
      </c>
      <c r="J25" s="87">
        <v>3895</v>
      </c>
      <c r="K25" s="87">
        <v>4152</v>
      </c>
      <c r="L25" s="87">
        <v>5491</v>
      </c>
      <c r="M25" s="87">
        <v>5479</v>
      </c>
      <c r="N25" s="424"/>
      <c r="O25" s="443"/>
    </row>
    <row r="26" spans="1:15" ht="11.25" customHeight="1" x14ac:dyDescent="0.2">
      <c r="A26" s="413"/>
      <c r="B26" s="423"/>
      <c r="C26" s="1654" t="s">
        <v>143</v>
      </c>
      <c r="D26" s="1654"/>
      <c r="E26" s="92">
        <v>13272</v>
      </c>
      <c r="F26" s="92">
        <v>13290</v>
      </c>
      <c r="G26" s="92">
        <v>13278</v>
      </c>
      <c r="H26" s="92">
        <v>13290</v>
      </c>
      <c r="I26" s="92">
        <v>13271</v>
      </c>
      <c r="J26" s="92">
        <v>13250</v>
      </c>
      <c r="K26" s="92">
        <v>13222</v>
      </c>
      <c r="L26" s="92">
        <v>13204</v>
      </c>
      <c r="M26" s="92">
        <v>13167</v>
      </c>
      <c r="N26" s="424"/>
      <c r="O26" s="413"/>
    </row>
    <row r="27" spans="1:15" ht="11.25" customHeight="1" x14ac:dyDescent="0.2">
      <c r="A27" s="413"/>
      <c r="B27" s="423"/>
      <c r="C27" s="1654" t="s">
        <v>354</v>
      </c>
      <c r="D27" s="1654"/>
      <c r="E27" s="87">
        <v>12515</v>
      </c>
      <c r="F27" s="87">
        <v>12520</v>
      </c>
      <c r="G27" s="87">
        <v>12494</v>
      </c>
      <c r="H27" s="87">
        <v>12508</v>
      </c>
      <c r="I27" s="87">
        <v>12494</v>
      </c>
      <c r="J27" s="87">
        <v>12405</v>
      </c>
      <c r="K27" s="87">
        <v>12384</v>
      </c>
      <c r="L27" s="87">
        <v>12331</v>
      </c>
      <c r="M27" s="87">
        <v>12215</v>
      </c>
      <c r="N27" s="424"/>
      <c r="O27" s="413"/>
    </row>
    <row r="28" spans="1:15" s="448" customFormat="1" ht="9.75" customHeight="1" x14ac:dyDescent="0.2">
      <c r="A28" s="444"/>
      <c r="B28" s="445"/>
      <c r="C28" s="1653" t="s">
        <v>641</v>
      </c>
      <c r="D28" s="1653"/>
      <c r="E28" s="1653"/>
      <c r="F28" s="1653"/>
      <c r="G28" s="1653"/>
      <c r="H28" s="1653"/>
      <c r="I28" s="1653"/>
      <c r="J28" s="1653"/>
      <c r="K28" s="1653"/>
      <c r="L28" s="1653"/>
      <c r="M28" s="1653"/>
      <c r="N28" s="446"/>
      <c r="O28" s="447"/>
    </row>
    <row r="29" spans="1:15" ht="9" customHeight="1" thickBot="1" x14ac:dyDescent="0.25">
      <c r="A29" s="413"/>
      <c r="B29" s="423"/>
      <c r="C29" s="423"/>
      <c r="D29" s="423"/>
      <c r="E29" s="420"/>
      <c r="F29" s="420"/>
      <c r="G29" s="420"/>
      <c r="H29" s="420"/>
      <c r="I29" s="420"/>
      <c r="J29" s="420"/>
      <c r="K29" s="421"/>
      <c r="L29" s="420"/>
      <c r="M29" s="421"/>
      <c r="N29" s="424"/>
      <c r="O29" s="449"/>
    </row>
    <row r="30" spans="1:15" ht="13.5" customHeight="1" thickBot="1" x14ac:dyDescent="0.25">
      <c r="A30" s="413"/>
      <c r="B30" s="423"/>
      <c r="C30" s="1633" t="s">
        <v>1</v>
      </c>
      <c r="D30" s="1634"/>
      <c r="E30" s="1634"/>
      <c r="F30" s="1634"/>
      <c r="G30" s="1634"/>
      <c r="H30" s="1634"/>
      <c r="I30" s="1634"/>
      <c r="J30" s="1634"/>
      <c r="K30" s="1634"/>
      <c r="L30" s="1634"/>
      <c r="M30" s="1635"/>
      <c r="N30" s="424"/>
      <c r="O30" s="413"/>
    </row>
    <row r="31" spans="1:15" ht="9.75" customHeight="1" x14ac:dyDescent="0.2">
      <c r="A31" s="413"/>
      <c r="B31" s="423"/>
      <c r="C31" s="90" t="s">
        <v>78</v>
      </c>
      <c r="D31" s="421"/>
      <c r="E31" s="450"/>
      <c r="F31" s="450"/>
      <c r="G31" s="450"/>
      <c r="H31" s="450"/>
      <c r="I31" s="450"/>
      <c r="J31" s="450"/>
      <c r="K31" s="450"/>
      <c r="L31" s="450"/>
      <c r="M31" s="450"/>
      <c r="N31" s="424"/>
      <c r="O31" s="413"/>
    </row>
    <row r="32" spans="1:15" s="455" customFormat="1" ht="13.5" customHeight="1" x14ac:dyDescent="0.2">
      <c r="A32" s="451"/>
      <c r="B32" s="452"/>
      <c r="C32" s="1656" t="s">
        <v>333</v>
      </c>
      <c r="D32" s="1656"/>
      <c r="E32" s="453">
        <v>260599</v>
      </c>
      <c r="F32" s="453">
        <v>267578</v>
      </c>
      <c r="G32" s="453">
        <v>251331</v>
      </c>
      <c r="H32" s="453">
        <v>250555</v>
      </c>
      <c r="I32" s="453">
        <v>261004</v>
      </c>
      <c r="J32" s="453">
        <v>262148</v>
      </c>
      <c r="K32" s="453">
        <v>257228</v>
      </c>
      <c r="L32" s="453">
        <v>251016</v>
      </c>
      <c r="M32" s="453">
        <v>243321</v>
      </c>
      <c r="N32" s="454"/>
      <c r="O32" s="451"/>
    </row>
    <row r="33" spans="1:15" s="455" customFormat="1" ht="15" customHeight="1" x14ac:dyDescent="0.2">
      <c r="A33" s="451"/>
      <c r="B33" s="452"/>
      <c r="C33" s="722" t="s">
        <v>332</v>
      </c>
      <c r="D33" s="722"/>
      <c r="E33" s="87"/>
      <c r="F33" s="87"/>
      <c r="G33" s="87"/>
      <c r="H33" s="87"/>
      <c r="I33" s="87"/>
      <c r="J33" s="87"/>
      <c r="K33" s="87"/>
      <c r="L33" s="87"/>
      <c r="M33" s="87"/>
      <c r="N33" s="454"/>
      <c r="O33" s="451"/>
    </row>
    <row r="34" spans="1:15" s="427" customFormat="1" ht="12.75" customHeight="1" x14ac:dyDescent="0.2">
      <c r="A34" s="425"/>
      <c r="B34" s="426"/>
      <c r="C34" s="1657" t="s">
        <v>144</v>
      </c>
      <c r="D34" s="1657"/>
      <c r="E34" s="87">
        <v>206107</v>
      </c>
      <c r="F34" s="87">
        <v>212884</v>
      </c>
      <c r="G34" s="87">
        <v>198506</v>
      </c>
      <c r="H34" s="87">
        <v>197397</v>
      </c>
      <c r="I34" s="87">
        <v>204370</v>
      </c>
      <c r="J34" s="87">
        <v>206097</v>
      </c>
      <c r="K34" s="87">
        <v>200693</v>
      </c>
      <c r="L34" s="87">
        <v>194972</v>
      </c>
      <c r="M34" s="87">
        <v>189019</v>
      </c>
      <c r="N34" s="456"/>
      <c r="O34" s="425"/>
    </row>
    <row r="35" spans="1:15" s="427" customFormat="1" ht="23.25" customHeight="1" x14ac:dyDescent="0.2">
      <c r="A35" s="425"/>
      <c r="B35" s="426"/>
      <c r="C35" s="1657" t="s">
        <v>145</v>
      </c>
      <c r="D35" s="1657"/>
      <c r="E35" s="87">
        <v>10260</v>
      </c>
      <c r="F35" s="87">
        <v>10648</v>
      </c>
      <c r="G35" s="87">
        <v>9976</v>
      </c>
      <c r="H35" s="87">
        <v>10611</v>
      </c>
      <c r="I35" s="87">
        <v>13132</v>
      </c>
      <c r="J35" s="87">
        <v>13573</v>
      </c>
      <c r="K35" s="87">
        <v>14087</v>
      </c>
      <c r="L35" s="87">
        <v>13772</v>
      </c>
      <c r="M35" s="87">
        <v>12417</v>
      </c>
      <c r="N35" s="456"/>
      <c r="O35" s="425"/>
    </row>
    <row r="36" spans="1:15" s="427" customFormat="1" ht="21.75" customHeight="1" x14ac:dyDescent="0.2">
      <c r="A36" s="425"/>
      <c r="B36" s="426"/>
      <c r="C36" s="1657" t="s">
        <v>147</v>
      </c>
      <c r="D36" s="1657"/>
      <c r="E36" s="87">
        <v>44199</v>
      </c>
      <c r="F36" s="87">
        <v>44015</v>
      </c>
      <c r="G36" s="87">
        <v>42814</v>
      </c>
      <c r="H36" s="87">
        <v>42510</v>
      </c>
      <c r="I36" s="87">
        <v>43473</v>
      </c>
      <c r="J36" s="87">
        <v>42451</v>
      </c>
      <c r="K36" s="87">
        <v>42420</v>
      </c>
      <c r="L36" s="87">
        <v>42244</v>
      </c>
      <c r="M36" s="87">
        <v>41859</v>
      </c>
      <c r="N36" s="456"/>
      <c r="O36" s="425"/>
    </row>
    <row r="37" spans="1:15" s="427" customFormat="1" ht="20.25" customHeight="1" x14ac:dyDescent="0.2">
      <c r="A37" s="425"/>
      <c r="B37" s="426"/>
      <c r="C37" s="1657" t="s">
        <v>148</v>
      </c>
      <c r="D37" s="1657"/>
      <c r="E37" s="87">
        <v>33</v>
      </c>
      <c r="F37" s="87">
        <v>31</v>
      </c>
      <c r="G37" s="87">
        <v>35</v>
      </c>
      <c r="H37" s="87">
        <v>37</v>
      </c>
      <c r="I37" s="87">
        <v>29</v>
      </c>
      <c r="J37" s="87">
        <v>27</v>
      </c>
      <c r="K37" s="87">
        <v>28</v>
      </c>
      <c r="L37" s="87">
        <v>28</v>
      </c>
      <c r="M37" s="87">
        <v>26</v>
      </c>
      <c r="N37" s="456"/>
      <c r="O37" s="425"/>
    </row>
    <row r="38" spans="1:15" ht="15" customHeight="1" x14ac:dyDescent="0.2">
      <c r="A38" s="413"/>
      <c r="B38" s="423"/>
      <c r="C38" s="1656" t="s">
        <v>346</v>
      </c>
      <c r="D38" s="1656"/>
      <c r="E38" s="453"/>
      <c r="F38" s="453"/>
      <c r="G38" s="453"/>
      <c r="H38" s="453"/>
      <c r="I38" s="453"/>
      <c r="J38" s="453"/>
      <c r="K38" s="453"/>
      <c r="L38" s="453"/>
      <c r="M38" s="453"/>
      <c r="N38" s="424"/>
      <c r="O38" s="413"/>
    </row>
    <row r="39" spans="1:15" ht="10.5" customHeight="1" x14ac:dyDescent="0.2">
      <c r="A39" s="413"/>
      <c r="B39" s="423"/>
      <c r="C39" s="99" t="s">
        <v>62</v>
      </c>
      <c r="D39" s="145"/>
      <c r="E39" s="457">
        <v>16194</v>
      </c>
      <c r="F39" s="457">
        <v>16866</v>
      </c>
      <c r="G39" s="457">
        <v>15907</v>
      </c>
      <c r="H39" s="457">
        <v>15334</v>
      </c>
      <c r="I39" s="457">
        <v>15384</v>
      </c>
      <c r="J39" s="457">
        <v>15122</v>
      </c>
      <c r="K39" s="457">
        <v>14725</v>
      </c>
      <c r="L39" s="457">
        <v>14495</v>
      </c>
      <c r="M39" s="457">
        <v>14593</v>
      </c>
      <c r="N39" s="424"/>
      <c r="O39" s="413">
        <v>24716</v>
      </c>
    </row>
    <row r="40" spans="1:15" ht="10.5" customHeight="1" x14ac:dyDescent="0.2">
      <c r="A40" s="413"/>
      <c r="B40" s="423"/>
      <c r="C40" s="99" t="s">
        <v>55</v>
      </c>
      <c r="D40" s="145"/>
      <c r="E40" s="457">
        <v>3419</v>
      </c>
      <c r="F40" s="457">
        <v>3611</v>
      </c>
      <c r="G40" s="457">
        <v>3411</v>
      </c>
      <c r="H40" s="457">
        <v>3518</v>
      </c>
      <c r="I40" s="457">
        <v>3684</v>
      </c>
      <c r="J40" s="457">
        <v>3806</v>
      </c>
      <c r="K40" s="457">
        <v>3816</v>
      </c>
      <c r="L40" s="457">
        <v>3830</v>
      </c>
      <c r="M40" s="457">
        <v>3767</v>
      </c>
      <c r="N40" s="424"/>
      <c r="O40" s="413">
        <v>5505</v>
      </c>
    </row>
    <row r="41" spans="1:15" ht="10.5" customHeight="1" x14ac:dyDescent="0.2">
      <c r="A41" s="413"/>
      <c r="B41" s="423"/>
      <c r="C41" s="99" t="s">
        <v>64</v>
      </c>
      <c r="D41" s="145"/>
      <c r="E41" s="457">
        <v>21186</v>
      </c>
      <c r="F41" s="457">
        <v>21897</v>
      </c>
      <c r="G41" s="457">
        <v>20474</v>
      </c>
      <c r="H41" s="457">
        <v>20031</v>
      </c>
      <c r="I41" s="457">
        <v>20126</v>
      </c>
      <c r="J41" s="457">
        <v>20131</v>
      </c>
      <c r="K41" s="457">
        <v>19457</v>
      </c>
      <c r="L41" s="457">
        <v>19089</v>
      </c>
      <c r="M41" s="457">
        <v>18663</v>
      </c>
      <c r="N41" s="424"/>
      <c r="O41" s="413">
        <v>35834</v>
      </c>
    </row>
    <row r="42" spans="1:15" ht="10.5" customHeight="1" x14ac:dyDescent="0.2">
      <c r="A42" s="413"/>
      <c r="B42" s="423"/>
      <c r="C42" s="99" t="s">
        <v>66</v>
      </c>
      <c r="D42" s="145"/>
      <c r="E42" s="457">
        <v>2505</v>
      </c>
      <c r="F42" s="457">
        <v>2566</v>
      </c>
      <c r="G42" s="457">
        <v>2298</v>
      </c>
      <c r="H42" s="457">
        <v>2257</v>
      </c>
      <c r="I42" s="457">
        <v>2330</v>
      </c>
      <c r="J42" s="457">
        <v>2329</v>
      </c>
      <c r="K42" s="457">
        <v>2293</v>
      </c>
      <c r="L42" s="457">
        <v>2309</v>
      </c>
      <c r="M42" s="457">
        <v>2244</v>
      </c>
      <c r="N42" s="424"/>
      <c r="O42" s="413">
        <v>3304</v>
      </c>
    </row>
    <row r="43" spans="1:15" ht="10.5" customHeight="1" x14ac:dyDescent="0.2">
      <c r="A43" s="413"/>
      <c r="B43" s="423"/>
      <c r="C43" s="99" t="s">
        <v>75</v>
      </c>
      <c r="D43" s="145"/>
      <c r="E43" s="457">
        <v>4090</v>
      </c>
      <c r="F43" s="457">
        <v>4168</v>
      </c>
      <c r="G43" s="457">
        <v>3837</v>
      </c>
      <c r="H43" s="457">
        <v>3855</v>
      </c>
      <c r="I43" s="457">
        <v>3862</v>
      </c>
      <c r="J43" s="457">
        <v>3937</v>
      </c>
      <c r="K43" s="457">
        <v>3848</v>
      </c>
      <c r="L43" s="457">
        <v>3752</v>
      </c>
      <c r="M43" s="457">
        <v>3678</v>
      </c>
      <c r="N43" s="424"/>
      <c r="O43" s="413">
        <v>6334</v>
      </c>
    </row>
    <row r="44" spans="1:15" ht="10.5" customHeight="1" x14ac:dyDescent="0.2">
      <c r="A44" s="413"/>
      <c r="B44" s="423"/>
      <c r="C44" s="99" t="s">
        <v>61</v>
      </c>
      <c r="D44" s="145"/>
      <c r="E44" s="457">
        <v>8524</v>
      </c>
      <c r="F44" s="457">
        <v>8851</v>
      </c>
      <c r="G44" s="457">
        <v>8210</v>
      </c>
      <c r="H44" s="457">
        <v>8240</v>
      </c>
      <c r="I44" s="457">
        <v>8474</v>
      </c>
      <c r="J44" s="457">
        <v>8399</v>
      </c>
      <c r="K44" s="457">
        <v>8355</v>
      </c>
      <c r="L44" s="457">
        <v>8103</v>
      </c>
      <c r="M44" s="457">
        <v>7983</v>
      </c>
      <c r="N44" s="424"/>
      <c r="O44" s="413">
        <v>14052</v>
      </c>
    </row>
    <row r="45" spans="1:15" ht="10.5" customHeight="1" x14ac:dyDescent="0.2">
      <c r="A45" s="413"/>
      <c r="B45" s="423"/>
      <c r="C45" s="99" t="s">
        <v>56</v>
      </c>
      <c r="D45" s="145"/>
      <c r="E45" s="457">
        <v>4127</v>
      </c>
      <c r="F45" s="457">
        <v>4034</v>
      </c>
      <c r="G45" s="457">
        <v>3974</v>
      </c>
      <c r="H45" s="457">
        <v>3957</v>
      </c>
      <c r="I45" s="457">
        <v>3751</v>
      </c>
      <c r="J45" s="457">
        <v>3784</v>
      </c>
      <c r="K45" s="457">
        <v>3578</v>
      </c>
      <c r="L45" s="457">
        <v>3574</v>
      </c>
      <c r="M45" s="457">
        <v>3727</v>
      </c>
      <c r="N45" s="424"/>
      <c r="O45" s="413">
        <v>5973</v>
      </c>
    </row>
    <row r="46" spans="1:15" ht="10.5" customHeight="1" x14ac:dyDescent="0.2">
      <c r="A46" s="413"/>
      <c r="B46" s="423"/>
      <c r="C46" s="99" t="s">
        <v>74</v>
      </c>
      <c r="D46" s="145"/>
      <c r="E46" s="457">
        <v>9321</v>
      </c>
      <c r="F46" s="457">
        <v>9689</v>
      </c>
      <c r="G46" s="457">
        <v>10135</v>
      </c>
      <c r="H46" s="457">
        <v>12528</v>
      </c>
      <c r="I46" s="457">
        <v>18189</v>
      </c>
      <c r="J46" s="457">
        <v>18569</v>
      </c>
      <c r="K46" s="457">
        <v>18854</v>
      </c>
      <c r="L46" s="457">
        <v>17449</v>
      </c>
      <c r="M46" s="457">
        <v>13012</v>
      </c>
      <c r="N46" s="424"/>
      <c r="O46" s="413">
        <v>26102</v>
      </c>
    </row>
    <row r="47" spans="1:15" ht="10.5" customHeight="1" x14ac:dyDescent="0.2">
      <c r="A47" s="413"/>
      <c r="B47" s="423"/>
      <c r="C47" s="99" t="s">
        <v>76</v>
      </c>
      <c r="D47" s="145"/>
      <c r="E47" s="457">
        <v>3060</v>
      </c>
      <c r="F47" s="457">
        <v>3134</v>
      </c>
      <c r="G47" s="457">
        <v>2905</v>
      </c>
      <c r="H47" s="457">
        <v>2873</v>
      </c>
      <c r="I47" s="457">
        <v>3014</v>
      </c>
      <c r="J47" s="457">
        <v>2975</v>
      </c>
      <c r="K47" s="457">
        <v>2921</v>
      </c>
      <c r="L47" s="457">
        <v>2818</v>
      </c>
      <c r="M47" s="457">
        <v>2695</v>
      </c>
      <c r="N47" s="424"/>
      <c r="O47" s="413">
        <v>4393</v>
      </c>
    </row>
    <row r="48" spans="1:15" ht="10.5" customHeight="1" x14ac:dyDescent="0.2">
      <c r="A48" s="413"/>
      <c r="B48" s="423"/>
      <c r="C48" s="99" t="s">
        <v>60</v>
      </c>
      <c r="D48" s="145"/>
      <c r="E48" s="457">
        <v>9327</v>
      </c>
      <c r="F48" s="457">
        <v>9848</v>
      </c>
      <c r="G48" s="457">
        <v>8833</v>
      </c>
      <c r="H48" s="457">
        <v>8743</v>
      </c>
      <c r="I48" s="457">
        <v>9001</v>
      </c>
      <c r="J48" s="457">
        <v>9241</v>
      </c>
      <c r="K48" s="457">
        <v>8721</v>
      </c>
      <c r="L48" s="457">
        <v>8435</v>
      </c>
      <c r="M48" s="457">
        <v>8302</v>
      </c>
      <c r="N48" s="424"/>
      <c r="O48" s="413">
        <v>16923</v>
      </c>
    </row>
    <row r="49" spans="1:15" ht="10.5" customHeight="1" x14ac:dyDescent="0.2">
      <c r="A49" s="413"/>
      <c r="B49" s="423"/>
      <c r="C49" s="99" t="s">
        <v>59</v>
      </c>
      <c r="D49" s="145"/>
      <c r="E49" s="457">
        <v>53729</v>
      </c>
      <c r="F49" s="457">
        <v>54534</v>
      </c>
      <c r="G49" s="457">
        <v>51642</v>
      </c>
      <c r="H49" s="457">
        <v>50699</v>
      </c>
      <c r="I49" s="457">
        <v>51115</v>
      </c>
      <c r="J49" s="457">
        <v>50710</v>
      </c>
      <c r="K49" s="457">
        <v>50378</v>
      </c>
      <c r="L49" s="457">
        <v>49458</v>
      </c>
      <c r="M49" s="457">
        <v>48890</v>
      </c>
      <c r="N49" s="424"/>
      <c r="O49" s="413">
        <v>81201</v>
      </c>
    </row>
    <row r="50" spans="1:15" ht="10.5" customHeight="1" x14ac:dyDescent="0.2">
      <c r="A50" s="413"/>
      <c r="B50" s="423"/>
      <c r="C50" s="99" t="s">
        <v>57</v>
      </c>
      <c r="D50" s="145"/>
      <c r="E50" s="457">
        <v>3200</v>
      </c>
      <c r="F50" s="457">
        <v>3082</v>
      </c>
      <c r="G50" s="457">
        <v>2936</v>
      </c>
      <c r="H50" s="457">
        <v>2870</v>
      </c>
      <c r="I50" s="457">
        <v>2853</v>
      </c>
      <c r="J50" s="457">
        <v>3053</v>
      </c>
      <c r="K50" s="457">
        <v>2864</v>
      </c>
      <c r="L50" s="457">
        <v>2769</v>
      </c>
      <c r="M50" s="457">
        <v>2784</v>
      </c>
      <c r="N50" s="424"/>
      <c r="O50" s="413">
        <v>4403</v>
      </c>
    </row>
    <row r="51" spans="1:15" ht="10.5" customHeight="1" x14ac:dyDescent="0.2">
      <c r="A51" s="413"/>
      <c r="B51" s="423"/>
      <c r="C51" s="99" t="s">
        <v>63</v>
      </c>
      <c r="D51" s="145"/>
      <c r="E51" s="457">
        <v>57173</v>
      </c>
      <c r="F51" s="457">
        <v>58602</v>
      </c>
      <c r="G51" s="457">
        <v>54291</v>
      </c>
      <c r="H51" s="457">
        <v>53356</v>
      </c>
      <c r="I51" s="457">
        <v>53842</v>
      </c>
      <c r="J51" s="457">
        <v>54684</v>
      </c>
      <c r="K51" s="457">
        <v>53014</v>
      </c>
      <c r="L51" s="457">
        <v>51750</v>
      </c>
      <c r="M51" s="457">
        <v>51147</v>
      </c>
      <c r="N51" s="424"/>
      <c r="O51" s="413">
        <v>88638</v>
      </c>
    </row>
    <row r="52" spans="1:15" ht="10.5" customHeight="1" x14ac:dyDescent="0.2">
      <c r="A52" s="413"/>
      <c r="B52" s="423"/>
      <c r="C52" s="99" t="s">
        <v>79</v>
      </c>
      <c r="D52" s="145"/>
      <c r="E52" s="457">
        <v>10769</v>
      </c>
      <c r="F52" s="457">
        <v>10533</v>
      </c>
      <c r="G52" s="457">
        <v>10107</v>
      </c>
      <c r="H52" s="457">
        <v>10331</v>
      </c>
      <c r="I52" s="457">
        <v>10560</v>
      </c>
      <c r="J52" s="457">
        <v>10822</v>
      </c>
      <c r="K52" s="457">
        <v>10596</v>
      </c>
      <c r="L52" s="457">
        <v>10238</v>
      </c>
      <c r="M52" s="457">
        <v>9928</v>
      </c>
      <c r="N52" s="424"/>
      <c r="O52" s="413">
        <v>18640</v>
      </c>
    </row>
    <row r="53" spans="1:15" ht="10.5" customHeight="1" x14ac:dyDescent="0.2">
      <c r="A53" s="413"/>
      <c r="B53" s="423"/>
      <c r="C53" s="99" t="s">
        <v>58</v>
      </c>
      <c r="D53" s="145"/>
      <c r="E53" s="457">
        <v>21976</v>
      </c>
      <c r="F53" s="457">
        <v>22880</v>
      </c>
      <c r="G53" s="457">
        <v>21515</v>
      </c>
      <c r="H53" s="457">
        <v>20943</v>
      </c>
      <c r="I53" s="457">
        <v>21674</v>
      </c>
      <c r="J53" s="457">
        <v>22050</v>
      </c>
      <c r="K53" s="457">
        <v>21439</v>
      </c>
      <c r="L53" s="457">
        <v>21277</v>
      </c>
      <c r="M53" s="457">
        <v>20945</v>
      </c>
      <c r="N53" s="424"/>
      <c r="O53" s="413">
        <v>35533</v>
      </c>
    </row>
    <row r="54" spans="1:15" ht="10.5" customHeight="1" x14ac:dyDescent="0.2">
      <c r="A54" s="413"/>
      <c r="B54" s="423"/>
      <c r="C54" s="99" t="s">
        <v>65</v>
      </c>
      <c r="D54" s="145"/>
      <c r="E54" s="457">
        <v>4483</v>
      </c>
      <c r="F54" s="457">
        <v>4729</v>
      </c>
      <c r="G54" s="457">
        <v>4300</v>
      </c>
      <c r="H54" s="457">
        <v>4333</v>
      </c>
      <c r="I54" s="457">
        <v>4411</v>
      </c>
      <c r="J54" s="457">
        <v>4426</v>
      </c>
      <c r="K54" s="457">
        <v>4336</v>
      </c>
      <c r="L54" s="457">
        <v>4195</v>
      </c>
      <c r="M54" s="457">
        <v>4132</v>
      </c>
      <c r="N54" s="424"/>
      <c r="O54" s="413">
        <v>6979</v>
      </c>
    </row>
    <row r="55" spans="1:15" ht="10.5" customHeight="1" x14ac:dyDescent="0.2">
      <c r="A55" s="413"/>
      <c r="B55" s="423"/>
      <c r="C55" s="99" t="s">
        <v>67</v>
      </c>
      <c r="D55" s="145"/>
      <c r="E55" s="457">
        <v>4012</v>
      </c>
      <c r="F55" s="457">
        <v>4169</v>
      </c>
      <c r="G55" s="457">
        <v>3783</v>
      </c>
      <c r="H55" s="457">
        <v>3722</v>
      </c>
      <c r="I55" s="457">
        <v>3838</v>
      </c>
      <c r="J55" s="457">
        <v>3904</v>
      </c>
      <c r="K55" s="457">
        <v>3924</v>
      </c>
      <c r="L55" s="457">
        <v>3856</v>
      </c>
      <c r="M55" s="457">
        <v>3744</v>
      </c>
      <c r="N55" s="424"/>
      <c r="O55" s="413">
        <v>5622</v>
      </c>
    </row>
    <row r="56" spans="1:15" ht="10.5" customHeight="1" x14ac:dyDescent="0.2">
      <c r="A56" s="413"/>
      <c r="B56" s="423"/>
      <c r="C56" s="99" t="s">
        <v>77</v>
      </c>
      <c r="D56" s="145"/>
      <c r="E56" s="457">
        <v>8210</v>
      </c>
      <c r="F56" s="457">
        <v>8567</v>
      </c>
      <c r="G56" s="457">
        <v>7656</v>
      </c>
      <c r="H56" s="457">
        <v>7755</v>
      </c>
      <c r="I56" s="457">
        <v>8195</v>
      </c>
      <c r="J56" s="457">
        <v>8318</v>
      </c>
      <c r="K56" s="457">
        <v>8169</v>
      </c>
      <c r="L56" s="457">
        <v>7844</v>
      </c>
      <c r="M56" s="457">
        <v>7612</v>
      </c>
      <c r="N56" s="424"/>
      <c r="O56" s="413">
        <v>12225</v>
      </c>
    </row>
    <row r="57" spans="1:15" ht="10.5" customHeight="1" x14ac:dyDescent="0.2">
      <c r="A57" s="413"/>
      <c r="B57" s="423"/>
      <c r="C57" s="99" t="s">
        <v>131</v>
      </c>
      <c r="D57" s="145"/>
      <c r="E57" s="457">
        <v>6633</v>
      </c>
      <c r="F57" s="457">
        <v>6659</v>
      </c>
      <c r="G57" s="457">
        <v>6457</v>
      </c>
      <c r="H57" s="457">
        <v>6530</v>
      </c>
      <c r="I57" s="457">
        <v>7064</v>
      </c>
      <c r="J57" s="457">
        <v>6977</v>
      </c>
      <c r="K57" s="457">
        <v>6925</v>
      </c>
      <c r="L57" s="457">
        <v>6743</v>
      </c>
      <c r="M57" s="457">
        <v>6716</v>
      </c>
      <c r="N57" s="424"/>
      <c r="O57" s="413">
        <v>8291</v>
      </c>
    </row>
    <row r="58" spans="1:15" ht="10.5" customHeight="1" x14ac:dyDescent="0.2">
      <c r="A58" s="413"/>
      <c r="B58" s="423"/>
      <c r="C58" s="99" t="s">
        <v>132</v>
      </c>
      <c r="D58" s="145"/>
      <c r="E58" s="457">
        <v>7758</v>
      </c>
      <c r="F58" s="457">
        <v>7938</v>
      </c>
      <c r="G58" s="457">
        <v>7596</v>
      </c>
      <c r="H58" s="457">
        <v>7466</v>
      </c>
      <c r="I58" s="457">
        <v>7973</v>
      </c>
      <c r="J58" s="457">
        <v>7750</v>
      </c>
      <c r="K58" s="457">
        <v>7930</v>
      </c>
      <c r="L58" s="457">
        <v>7853</v>
      </c>
      <c r="M58" s="457">
        <v>7608</v>
      </c>
      <c r="N58" s="424"/>
      <c r="O58" s="413">
        <v>12043</v>
      </c>
    </row>
    <row r="59" spans="1:15" s="455" customFormat="1" ht="15" customHeight="1" x14ac:dyDescent="0.2">
      <c r="A59" s="451"/>
      <c r="B59" s="452"/>
      <c r="C59" s="722" t="s">
        <v>149</v>
      </c>
      <c r="D59" s="722"/>
      <c r="E59" s="453"/>
      <c r="F59" s="453"/>
      <c r="G59" s="453"/>
      <c r="H59" s="453"/>
      <c r="I59" s="453"/>
      <c r="J59" s="453"/>
      <c r="K59" s="453"/>
      <c r="L59" s="453"/>
      <c r="M59" s="453"/>
      <c r="N59" s="454"/>
      <c r="O59" s="451"/>
    </row>
    <row r="60" spans="1:15" s="427" customFormat="1" ht="13.5" customHeight="1" x14ac:dyDescent="0.2">
      <c r="A60" s="425"/>
      <c r="B60" s="426"/>
      <c r="C60" s="1657" t="s">
        <v>150</v>
      </c>
      <c r="D60" s="1657"/>
      <c r="E60" s="458">
        <v>454.2</v>
      </c>
      <c r="F60" s="458">
        <v>454.3</v>
      </c>
      <c r="G60" s="458">
        <v>452.48</v>
      </c>
      <c r="H60" s="458">
        <v>451.52</v>
      </c>
      <c r="I60" s="458">
        <v>450.65</v>
      </c>
      <c r="J60" s="458">
        <v>447.39</v>
      </c>
      <c r="K60" s="458">
        <v>455.86</v>
      </c>
      <c r="L60" s="458">
        <v>455.34</v>
      </c>
      <c r="M60" s="458">
        <v>450.47</v>
      </c>
      <c r="N60" s="456"/>
      <c r="O60" s="425">
        <v>491.25</v>
      </c>
    </row>
    <row r="61" spans="1:15" ht="9.75" customHeight="1" x14ac:dyDescent="0.2">
      <c r="A61" s="413"/>
      <c r="B61" s="423"/>
      <c r="C61" s="1653" t="s">
        <v>639</v>
      </c>
      <c r="D61" s="1653"/>
      <c r="E61" s="1653"/>
      <c r="F61" s="1653"/>
      <c r="G61" s="1653"/>
      <c r="H61" s="1653"/>
      <c r="I61" s="1653"/>
      <c r="J61" s="1653"/>
      <c r="K61" s="1653"/>
      <c r="L61" s="1653"/>
      <c r="M61" s="1653"/>
      <c r="N61" s="424"/>
      <c r="O61" s="413"/>
    </row>
    <row r="62" spans="1:15" ht="9" customHeight="1" thickBot="1" x14ac:dyDescent="0.25">
      <c r="A62" s="413"/>
      <c r="B62" s="423"/>
      <c r="C62" s="368"/>
      <c r="D62" s="368"/>
      <c r="E62" s="368"/>
      <c r="F62" s="368"/>
      <c r="G62" s="368"/>
      <c r="H62" s="368"/>
      <c r="I62" s="368"/>
      <c r="J62" s="368"/>
      <c r="K62" s="368"/>
      <c r="L62" s="368"/>
      <c r="M62" s="368"/>
      <c r="N62" s="424"/>
      <c r="O62" s="413"/>
    </row>
    <row r="63" spans="1:15" ht="13.5" customHeight="1" thickBot="1" x14ac:dyDescent="0.25">
      <c r="A63" s="413"/>
      <c r="B63" s="423"/>
      <c r="C63" s="1633" t="s">
        <v>22</v>
      </c>
      <c r="D63" s="1634"/>
      <c r="E63" s="1634"/>
      <c r="F63" s="1634"/>
      <c r="G63" s="1634"/>
      <c r="H63" s="1634"/>
      <c r="I63" s="1634"/>
      <c r="J63" s="1634"/>
      <c r="K63" s="1634"/>
      <c r="L63" s="1634"/>
      <c r="M63" s="1635"/>
      <c r="N63" s="424"/>
      <c r="O63" s="413"/>
    </row>
    <row r="64" spans="1:15" ht="9.75" customHeight="1" x14ac:dyDescent="0.2">
      <c r="A64" s="413"/>
      <c r="B64" s="423"/>
      <c r="C64" s="93" t="s">
        <v>78</v>
      </c>
      <c r="D64" s="442"/>
      <c r="E64" s="460"/>
      <c r="F64" s="460"/>
      <c r="G64" s="460"/>
      <c r="H64" s="460"/>
      <c r="I64" s="460"/>
      <c r="J64" s="460"/>
      <c r="K64" s="460"/>
      <c r="L64" s="460"/>
      <c r="M64" s="460"/>
      <c r="N64" s="424"/>
      <c r="O64" s="413"/>
    </row>
    <row r="65" spans="1:15" ht="13.5" customHeight="1" x14ac:dyDescent="0.2">
      <c r="A65" s="413"/>
      <c r="B65" s="423"/>
      <c r="C65" s="1652" t="s">
        <v>146</v>
      </c>
      <c r="D65" s="1652"/>
      <c r="E65" s="453">
        <f t="shared" ref="E65:L65" si="0">+E66+E67</f>
        <v>102561</v>
      </c>
      <c r="F65" s="453">
        <f t="shared" si="0"/>
        <v>106642</v>
      </c>
      <c r="G65" s="453">
        <f t="shared" si="0"/>
        <v>106822</v>
      </c>
      <c r="H65" s="453">
        <f t="shared" si="0"/>
        <v>111145</v>
      </c>
      <c r="I65" s="453">
        <f t="shared" si="0"/>
        <v>131341</v>
      </c>
      <c r="J65" s="453">
        <f t="shared" si="0"/>
        <v>95338</v>
      </c>
      <c r="K65" s="453">
        <f t="shared" si="0"/>
        <v>123675</v>
      </c>
      <c r="L65" s="453">
        <f t="shared" si="0"/>
        <v>113980</v>
      </c>
      <c r="M65" s="453">
        <f t="shared" ref="M65" si="1">+M66+M67</f>
        <v>130475</v>
      </c>
      <c r="N65" s="424"/>
      <c r="O65" s="413"/>
    </row>
    <row r="66" spans="1:15" ht="11.25" customHeight="1" x14ac:dyDescent="0.2">
      <c r="A66" s="413"/>
      <c r="B66" s="423"/>
      <c r="C66" s="99" t="s">
        <v>72</v>
      </c>
      <c r="D66" s="720"/>
      <c r="E66" s="457">
        <v>40845</v>
      </c>
      <c r="F66" s="457">
        <v>42893</v>
      </c>
      <c r="G66" s="457">
        <v>42458</v>
      </c>
      <c r="H66" s="457">
        <v>43479</v>
      </c>
      <c r="I66" s="457">
        <v>51540</v>
      </c>
      <c r="J66" s="457">
        <v>38053</v>
      </c>
      <c r="K66" s="457">
        <v>48146</v>
      </c>
      <c r="L66" s="457">
        <v>44835</v>
      </c>
      <c r="M66" s="457">
        <v>51345</v>
      </c>
      <c r="N66" s="424"/>
      <c r="O66" s="413"/>
    </row>
    <row r="67" spans="1:15" ht="11.25" customHeight="1" x14ac:dyDescent="0.2">
      <c r="A67" s="413"/>
      <c r="B67" s="423"/>
      <c r="C67" s="99" t="s">
        <v>71</v>
      </c>
      <c r="D67" s="720"/>
      <c r="E67" s="457">
        <v>61716</v>
      </c>
      <c r="F67" s="457">
        <v>63749</v>
      </c>
      <c r="G67" s="457">
        <v>64364</v>
      </c>
      <c r="H67" s="457">
        <v>67666</v>
      </c>
      <c r="I67" s="457">
        <v>79801</v>
      </c>
      <c r="J67" s="457">
        <v>57285</v>
      </c>
      <c r="K67" s="457">
        <v>75529</v>
      </c>
      <c r="L67" s="457">
        <v>69145</v>
      </c>
      <c r="M67" s="457">
        <v>79130</v>
      </c>
      <c r="N67" s="424"/>
      <c r="O67" s="413">
        <v>58328</v>
      </c>
    </row>
    <row r="68" spans="1:15" s="455" customFormat="1" ht="12" customHeight="1" x14ac:dyDescent="0.2">
      <c r="A68" s="451"/>
      <c r="B68" s="452"/>
      <c r="C68" s="1653" t="s">
        <v>639</v>
      </c>
      <c r="D68" s="1653"/>
      <c r="E68" s="1653"/>
      <c r="F68" s="1653"/>
      <c r="G68" s="1653"/>
      <c r="H68" s="1653"/>
      <c r="I68" s="1653"/>
      <c r="J68" s="1653"/>
      <c r="K68" s="1653"/>
      <c r="L68" s="1653"/>
      <c r="M68" s="1653"/>
      <c r="N68" s="424"/>
      <c r="O68" s="451"/>
    </row>
    <row r="69" spans="1:15" ht="13.5" customHeight="1" x14ac:dyDescent="0.2">
      <c r="A69" s="413"/>
      <c r="B69" s="423"/>
      <c r="C69" s="461" t="s">
        <v>444</v>
      </c>
      <c r="D69" s="94"/>
      <c r="E69" s="94"/>
      <c r="F69" s="94"/>
      <c r="G69" s="808" t="s">
        <v>135</v>
      </c>
      <c r="H69" s="94"/>
      <c r="I69" s="94"/>
      <c r="J69" s="94"/>
      <c r="K69" s="94"/>
      <c r="L69" s="94"/>
      <c r="M69" s="94"/>
      <c r="N69" s="424"/>
      <c r="O69" s="413"/>
    </row>
    <row r="70" spans="1:15" ht="9" customHeight="1" x14ac:dyDescent="0.2">
      <c r="A70" s="413"/>
      <c r="B70" s="423"/>
      <c r="C70" s="1658" t="s">
        <v>244</v>
      </c>
      <c r="D70" s="1658"/>
      <c r="E70" s="1658"/>
      <c r="F70" s="1658"/>
      <c r="G70" s="1658"/>
      <c r="H70" s="1658"/>
      <c r="I70" s="1658"/>
      <c r="J70" s="1658"/>
      <c r="K70" s="1658"/>
      <c r="L70" s="1658"/>
      <c r="M70" s="1658"/>
      <c r="N70" s="424"/>
      <c r="O70" s="413"/>
    </row>
    <row r="71" spans="1:15" ht="9" customHeight="1" x14ac:dyDescent="0.2">
      <c r="A71" s="413"/>
      <c r="B71" s="423"/>
      <c r="C71" s="835" t="s">
        <v>245</v>
      </c>
      <c r="D71" s="835"/>
      <c r="E71" s="835"/>
      <c r="F71" s="835"/>
      <c r="G71" s="835"/>
      <c r="H71" s="835"/>
      <c r="I71" s="835"/>
      <c r="K71" s="1658"/>
      <c r="L71" s="1658"/>
      <c r="M71" s="1658"/>
      <c r="N71" s="1659"/>
      <c r="O71" s="413"/>
    </row>
    <row r="72" spans="1:15" ht="13.5" customHeight="1" x14ac:dyDescent="0.2">
      <c r="A72" s="413"/>
      <c r="B72" s="423"/>
      <c r="C72" s="413"/>
      <c r="D72" s="413"/>
      <c r="E72" s="420"/>
      <c r="F72" s="420"/>
      <c r="G72" s="420"/>
      <c r="H72" s="420"/>
      <c r="I72" s="420"/>
      <c r="J72" s="420"/>
      <c r="K72" s="1515">
        <v>42495</v>
      </c>
      <c r="L72" s="1515"/>
      <c r="M72" s="1515"/>
      <c r="N72" s="463">
        <v>19</v>
      </c>
      <c r="O72" s="420"/>
    </row>
    <row r="73" spans="1:15" ht="13.5" customHeight="1" x14ac:dyDescent="0.2"/>
  </sheetData>
  <mergeCells count="31">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I6"/>
    <mergeCell ref="J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B73"/>
  <sheetViews>
    <sheetView zoomScaleNormal="100" workbookViewId="0"/>
  </sheetViews>
  <sheetFormatPr defaultRowHeight="12.75" x14ac:dyDescent="0.2"/>
  <cols>
    <col min="1" max="1" width="0.85546875" style="418" customWidth="1"/>
    <col min="2" max="2" width="2.5703125" style="418" customWidth="1"/>
    <col min="3" max="3" width="0.7109375" style="418" customWidth="1"/>
    <col min="4" max="4" width="31.7109375" style="418" customWidth="1"/>
    <col min="5" max="7" width="4.7109375" style="694" customWidth="1"/>
    <col min="8" max="11" width="4.7109375" style="596" customWidth="1"/>
    <col min="12" max="13" width="4.7109375" style="694" customWidth="1"/>
    <col min="14" max="15" width="4.7109375" style="596" customWidth="1"/>
    <col min="16" max="17" width="4.7109375" style="694" customWidth="1"/>
    <col min="18" max="18" width="2.42578125" style="724" customWidth="1"/>
    <col min="19" max="19" width="0.85546875" style="418" customWidth="1"/>
    <col min="20" max="28" width="9.140625" style="443"/>
    <col min="29" max="16384" width="9.140625" style="418"/>
  </cols>
  <sheetData>
    <row r="1" spans="1:24" ht="13.5" customHeight="1" x14ac:dyDescent="0.2">
      <c r="A1" s="413"/>
      <c r="B1" s="974"/>
      <c r="C1" s="974"/>
      <c r="E1" s="1660" t="s">
        <v>326</v>
      </c>
      <c r="F1" s="1660"/>
      <c r="G1" s="1660"/>
      <c r="H1" s="1660"/>
      <c r="I1" s="1660"/>
      <c r="J1" s="1660"/>
      <c r="K1" s="1660"/>
      <c r="L1" s="1660"/>
      <c r="M1" s="1660"/>
      <c r="N1" s="1660"/>
      <c r="O1" s="1660"/>
      <c r="P1" s="1660"/>
      <c r="Q1" s="1660"/>
      <c r="R1" s="725"/>
      <c r="S1" s="413"/>
    </row>
    <row r="2" spans="1:24" ht="6" customHeight="1" x14ac:dyDescent="0.2">
      <c r="A2" s="413"/>
      <c r="B2" s="975"/>
      <c r="C2" s="976"/>
      <c r="D2" s="976"/>
      <c r="E2" s="653"/>
      <c r="F2" s="653"/>
      <c r="G2" s="653"/>
      <c r="H2" s="654"/>
      <c r="I2" s="654"/>
      <c r="J2" s="654"/>
      <c r="K2" s="654"/>
      <c r="L2" s="653"/>
      <c r="M2" s="653"/>
      <c r="N2" s="654"/>
      <c r="O2" s="654"/>
      <c r="P2" s="653"/>
      <c r="Q2" s="653" t="s">
        <v>327</v>
      </c>
      <c r="R2" s="726"/>
      <c r="S2" s="423"/>
    </row>
    <row r="3" spans="1:24" ht="13.5" customHeight="1" thickBot="1" x14ac:dyDescent="0.25">
      <c r="A3" s="413"/>
      <c r="B3" s="482"/>
      <c r="C3" s="423"/>
      <c r="D3" s="423"/>
      <c r="E3" s="655"/>
      <c r="F3" s="655"/>
      <c r="G3" s="655"/>
      <c r="H3" s="602"/>
      <c r="I3" s="602"/>
      <c r="J3" s="602"/>
      <c r="K3" s="602"/>
      <c r="L3" s="655"/>
      <c r="M3" s="655"/>
      <c r="N3" s="602"/>
      <c r="O3" s="602"/>
      <c r="P3" s="1661" t="s">
        <v>73</v>
      </c>
      <c r="Q3" s="1661"/>
      <c r="R3" s="727"/>
      <c r="S3" s="423"/>
    </row>
    <row r="4" spans="1:24" ht="13.5" customHeight="1" thickBot="1" x14ac:dyDescent="0.25">
      <c r="A4" s="413"/>
      <c r="B4" s="482"/>
      <c r="C4" s="638" t="s">
        <v>387</v>
      </c>
      <c r="D4" s="656"/>
      <c r="E4" s="657"/>
      <c r="F4" s="657"/>
      <c r="G4" s="657"/>
      <c r="H4" s="657"/>
      <c r="I4" s="657"/>
      <c r="J4" s="657"/>
      <c r="K4" s="657"/>
      <c r="L4" s="657"/>
      <c r="M4" s="657"/>
      <c r="N4" s="657"/>
      <c r="O4" s="657"/>
      <c r="P4" s="657"/>
      <c r="Q4" s="658"/>
      <c r="R4" s="725"/>
      <c r="S4" s="88"/>
    </row>
    <row r="5" spans="1:24" s="443" customFormat="1" ht="4.5" customHeight="1" x14ac:dyDescent="0.2">
      <c r="A5" s="413"/>
      <c r="B5" s="482"/>
      <c r="C5" s="659"/>
      <c r="D5" s="659"/>
      <c r="E5" s="660"/>
      <c r="F5" s="660"/>
      <c r="G5" s="660"/>
      <c r="H5" s="660"/>
      <c r="I5" s="660"/>
      <c r="J5" s="660"/>
      <c r="K5" s="660"/>
      <c r="L5" s="660"/>
      <c r="M5" s="660"/>
      <c r="N5" s="660"/>
      <c r="O5" s="660"/>
      <c r="P5" s="660"/>
      <c r="Q5" s="660"/>
      <c r="R5" s="725"/>
      <c r="S5" s="88"/>
    </row>
    <row r="6" spans="1:24" s="443" customFormat="1" ht="13.5" customHeight="1" x14ac:dyDescent="0.2">
      <c r="A6" s="413"/>
      <c r="B6" s="482"/>
      <c r="C6" s="659"/>
      <c r="D6" s="659"/>
      <c r="E6" s="1663">
        <v>2015</v>
      </c>
      <c r="F6" s="1663"/>
      <c r="G6" s="1663"/>
      <c r="H6" s="1663"/>
      <c r="I6" s="1663"/>
      <c r="J6" s="1663"/>
      <c r="K6" s="1663"/>
      <c r="L6" s="1663"/>
      <c r="M6" s="1663"/>
      <c r="N6" s="1599">
        <v>2016</v>
      </c>
      <c r="O6" s="1599"/>
      <c r="P6" s="1599"/>
      <c r="Q6" s="1599"/>
      <c r="R6" s="725"/>
      <c r="S6" s="88"/>
    </row>
    <row r="7" spans="1:24" s="443" customFormat="1" ht="13.5" customHeight="1" x14ac:dyDescent="0.2">
      <c r="A7" s="413"/>
      <c r="B7" s="482"/>
      <c r="C7" s="659"/>
      <c r="D7" s="659"/>
      <c r="E7" s="795" t="s">
        <v>102</v>
      </c>
      <c r="F7" s="795" t="s">
        <v>101</v>
      </c>
      <c r="G7" s="795" t="s">
        <v>100</v>
      </c>
      <c r="H7" s="795" t="s">
        <v>99</v>
      </c>
      <c r="I7" s="795" t="s">
        <v>98</v>
      </c>
      <c r="J7" s="795" t="s">
        <v>97</v>
      </c>
      <c r="K7" s="795" t="s">
        <v>96</v>
      </c>
      <c r="L7" s="795" t="s">
        <v>95</v>
      </c>
      <c r="M7" s="795" t="s">
        <v>94</v>
      </c>
      <c r="N7" s="795" t="s">
        <v>93</v>
      </c>
      <c r="O7" s="795" t="s">
        <v>104</v>
      </c>
      <c r="P7" s="795" t="s">
        <v>103</v>
      </c>
      <c r="Q7" s="795" t="s">
        <v>102</v>
      </c>
      <c r="R7" s="725"/>
      <c r="S7" s="431"/>
    </row>
    <row r="8" spans="1:24" s="443" customFormat="1" ht="3.75" customHeight="1" x14ac:dyDescent="0.2">
      <c r="A8" s="413"/>
      <c r="B8" s="482"/>
      <c r="C8" s="659"/>
      <c r="D8" s="659"/>
      <c r="E8" s="431"/>
      <c r="F8" s="431"/>
      <c r="G8" s="431"/>
      <c r="H8" s="431"/>
      <c r="I8" s="431"/>
      <c r="J8" s="431"/>
      <c r="K8" s="431"/>
      <c r="L8" s="431"/>
      <c r="M8" s="431"/>
      <c r="N8" s="431"/>
      <c r="O8" s="431"/>
      <c r="P8" s="431"/>
      <c r="Q8" s="431"/>
      <c r="R8" s="725"/>
      <c r="S8" s="431"/>
    </row>
    <row r="9" spans="1:24" s="662" customFormat="1" ht="15.75" customHeight="1" x14ac:dyDescent="0.2">
      <c r="A9" s="661"/>
      <c r="B9" s="512"/>
      <c r="C9" s="972" t="s">
        <v>311</v>
      </c>
      <c r="D9" s="972"/>
      <c r="E9" s="363">
        <v>0.83316244547995222</v>
      </c>
      <c r="F9" s="363">
        <v>1.2010874226067114</v>
      </c>
      <c r="G9" s="363">
        <v>1.3236351225762166</v>
      </c>
      <c r="H9" s="363">
        <v>1.4018480091718422</v>
      </c>
      <c r="I9" s="363">
        <v>1.4325841637060415</v>
      </c>
      <c r="J9" s="363">
        <v>1.4369431235069259</v>
      </c>
      <c r="K9" s="363">
        <v>1.1935717145725142</v>
      </c>
      <c r="L9" s="363">
        <v>0.95134334637575135</v>
      </c>
      <c r="M9" s="363">
        <v>0.71294725251596147</v>
      </c>
      <c r="N9" s="363">
        <v>0.76368538391607121</v>
      </c>
      <c r="O9" s="363">
        <v>0.78675946435061117</v>
      </c>
      <c r="P9" s="363">
        <v>0.98142320571439556</v>
      </c>
      <c r="Q9" s="363">
        <v>1.1158797504646765</v>
      </c>
      <c r="R9" s="728"/>
      <c r="S9" s="400"/>
      <c r="T9" s="1691"/>
      <c r="U9" s="1694"/>
      <c r="V9" s="1694"/>
      <c r="W9" s="1694"/>
      <c r="X9" s="1694"/>
    </row>
    <row r="10" spans="1:24" s="662" customFormat="1" ht="15.75" customHeight="1" x14ac:dyDescent="0.2">
      <c r="A10" s="661"/>
      <c r="B10" s="512"/>
      <c r="C10" s="972" t="s">
        <v>312</v>
      </c>
      <c r="D10" s="224"/>
      <c r="E10" s="663"/>
      <c r="F10" s="663"/>
      <c r="G10" s="663"/>
      <c r="H10" s="663"/>
      <c r="I10" s="663"/>
      <c r="J10" s="663"/>
      <c r="K10" s="663"/>
      <c r="L10" s="663"/>
      <c r="M10" s="663"/>
      <c r="N10" s="663"/>
      <c r="O10" s="663"/>
      <c r="P10" s="663"/>
      <c r="Q10" s="663"/>
      <c r="R10" s="729"/>
      <c r="S10" s="400"/>
      <c r="T10" s="1691"/>
      <c r="U10" s="1694"/>
      <c r="V10" s="1694"/>
      <c r="W10" s="1694"/>
      <c r="X10" s="1694"/>
    </row>
    <row r="11" spans="1:24" s="443" customFormat="1" ht="11.25" customHeight="1" x14ac:dyDescent="0.2">
      <c r="A11" s="413"/>
      <c r="B11" s="482"/>
      <c r="C11" s="423"/>
      <c r="D11" s="99" t="s">
        <v>518</v>
      </c>
      <c r="E11" s="664">
        <v>-1.7479008228027781</v>
      </c>
      <c r="F11" s="664">
        <v>-0.58938020588333362</v>
      </c>
      <c r="G11" s="664">
        <v>-0.37679278176388892</v>
      </c>
      <c r="H11" s="664">
        <v>-0.10611897901111104</v>
      </c>
      <c r="I11" s="664">
        <v>-0.19340871528888873</v>
      </c>
      <c r="J11" s="664">
        <v>-0.10269202406666651</v>
      </c>
      <c r="K11" s="664">
        <v>-0.86863819789999985</v>
      </c>
      <c r="L11" s="664">
        <v>-1.4138489928111111</v>
      </c>
      <c r="M11" s="664">
        <v>-1.7766430898444441</v>
      </c>
      <c r="N11" s="664">
        <v>-1.1747457713111111</v>
      </c>
      <c r="O11" s="664">
        <v>-0.87600675886666668</v>
      </c>
      <c r="P11" s="664">
        <v>-1.0917661205444444</v>
      </c>
      <c r="Q11" s="664">
        <v>-1.8072660749111111</v>
      </c>
      <c r="R11" s="592"/>
      <c r="S11" s="88"/>
      <c r="T11" s="1691"/>
      <c r="U11" s="1694"/>
      <c r="V11" s="1694"/>
      <c r="W11" s="1694"/>
      <c r="X11" s="1694"/>
    </row>
    <row r="12" spans="1:24" s="443" customFormat="1" ht="12.75" customHeight="1" x14ac:dyDescent="0.2">
      <c r="A12" s="413"/>
      <c r="B12" s="482"/>
      <c r="C12" s="423"/>
      <c r="D12" s="99" t="s">
        <v>515</v>
      </c>
      <c r="E12" s="664">
        <v>-35.348094279454166</v>
      </c>
      <c r="F12" s="664">
        <v>-35.258752754291663</v>
      </c>
      <c r="G12" s="664">
        <v>-36.570269522312508</v>
      </c>
      <c r="H12" s="664">
        <v>-36.354964127450003</v>
      </c>
      <c r="I12" s="664">
        <v>-34.372666383733332</v>
      </c>
      <c r="J12" s="664">
        <v>-33.191836193216666</v>
      </c>
      <c r="K12" s="664">
        <v>-34.067735186233335</v>
      </c>
      <c r="L12" s="664">
        <v>-35.871302118449996</v>
      </c>
      <c r="M12" s="664">
        <v>-36.399787655466668</v>
      </c>
      <c r="N12" s="664">
        <v>-34.843363003783331</v>
      </c>
      <c r="O12" s="664">
        <v>-34.073193046083333</v>
      </c>
      <c r="P12" s="664">
        <v>-32.823662777316663</v>
      </c>
      <c r="Q12" s="664">
        <v>-33.07523287155</v>
      </c>
      <c r="R12" s="592"/>
      <c r="S12" s="88"/>
      <c r="T12" s="1691"/>
      <c r="U12" s="1694"/>
      <c r="V12" s="1694"/>
      <c r="W12" s="1694"/>
      <c r="X12" s="1694"/>
    </row>
    <row r="13" spans="1:24" s="443" customFormat="1" ht="12" customHeight="1" x14ac:dyDescent="0.2">
      <c r="A13" s="413"/>
      <c r="B13" s="482"/>
      <c r="C13" s="423"/>
      <c r="D13" s="99" t="s">
        <v>516</v>
      </c>
      <c r="E13" s="664">
        <v>4.1398451180555206E-2</v>
      </c>
      <c r="F13" s="664">
        <v>0.93433422011296285</v>
      </c>
      <c r="G13" s="664">
        <v>0.99298515864537018</v>
      </c>
      <c r="H13" s="664">
        <v>1.3099548704555553</v>
      </c>
      <c r="I13" s="664">
        <v>1.3328277663555552</v>
      </c>
      <c r="J13" s="664">
        <v>1.5183312043555552</v>
      </c>
      <c r="K13" s="664">
        <v>1.2557149571666666</v>
      </c>
      <c r="L13" s="664">
        <v>0.52667244098888877</v>
      </c>
      <c r="M13" s="664">
        <v>0.38379489531111105</v>
      </c>
      <c r="N13" s="664">
        <v>-0.30764528276666669</v>
      </c>
      <c r="O13" s="664">
        <v>-0.21301830933333329</v>
      </c>
      <c r="P13" s="664">
        <v>-0.50857276448888888</v>
      </c>
      <c r="Q13" s="664">
        <v>0.69964303446666654</v>
      </c>
      <c r="R13" s="592"/>
      <c r="S13" s="88"/>
      <c r="T13" s="1691"/>
      <c r="U13" s="1691"/>
      <c r="V13" s="662"/>
    </row>
    <row r="14" spans="1:24" s="443" customFormat="1" ht="12" customHeight="1" x14ac:dyDescent="0.2">
      <c r="A14" s="413"/>
      <c r="B14" s="482"/>
      <c r="C14" s="423"/>
      <c r="D14" s="99" t="s">
        <v>152</v>
      </c>
      <c r="E14" s="664">
        <v>7.7560544845555563</v>
      </c>
      <c r="F14" s="664">
        <v>9.2293017836666689</v>
      </c>
      <c r="G14" s="664">
        <v>10.721493548666666</v>
      </c>
      <c r="H14" s="664">
        <v>10.299208877333335</v>
      </c>
      <c r="I14" s="664">
        <v>10.582337600666667</v>
      </c>
      <c r="J14" s="664">
        <v>10.037158844333334</v>
      </c>
      <c r="K14" s="664">
        <v>9.0281058567777777</v>
      </c>
      <c r="L14" s="664">
        <v>8.2216205507777786</v>
      </c>
      <c r="M14" s="664">
        <v>6.8173745482222223</v>
      </c>
      <c r="N14" s="664">
        <v>5.8742971318888886</v>
      </c>
      <c r="O14" s="664">
        <v>5.2055587148888893</v>
      </c>
      <c r="P14" s="664">
        <v>5.9322632686666665</v>
      </c>
      <c r="Q14" s="664">
        <v>8.5621117784444447</v>
      </c>
      <c r="R14" s="592"/>
      <c r="S14" s="88"/>
      <c r="T14" s="1691"/>
      <c r="U14" s="1691"/>
      <c r="V14" s="662"/>
    </row>
    <row r="15" spans="1:24" s="443" customFormat="1" ht="10.5" customHeight="1" x14ac:dyDescent="0.2">
      <c r="A15" s="413"/>
      <c r="B15" s="482"/>
      <c r="C15" s="423"/>
      <c r="D15" s="176"/>
      <c r="E15" s="665"/>
      <c r="F15" s="665"/>
      <c r="G15" s="665"/>
      <c r="H15" s="665"/>
      <c r="I15" s="665"/>
      <c r="J15" s="665"/>
      <c r="K15" s="665"/>
      <c r="L15" s="665"/>
      <c r="M15" s="665"/>
      <c r="N15" s="665"/>
      <c r="O15" s="665"/>
      <c r="P15" s="665"/>
      <c r="Q15" s="665"/>
      <c r="R15" s="592"/>
      <c r="S15" s="88"/>
      <c r="T15" s="1691"/>
      <c r="U15" s="1691"/>
      <c r="V15" s="662"/>
    </row>
    <row r="16" spans="1:24" s="443" customFormat="1" ht="10.5" customHeight="1" x14ac:dyDescent="0.2">
      <c r="A16" s="413"/>
      <c r="B16" s="482"/>
      <c r="C16" s="423"/>
      <c r="D16" s="176"/>
      <c r="E16" s="665"/>
      <c r="F16" s="665"/>
      <c r="G16" s="665"/>
      <c r="H16" s="665"/>
      <c r="I16" s="665"/>
      <c r="J16" s="665"/>
      <c r="K16" s="665"/>
      <c r="L16" s="665"/>
      <c r="M16" s="665"/>
      <c r="N16" s="665"/>
      <c r="O16" s="665"/>
      <c r="P16" s="665"/>
      <c r="Q16" s="665"/>
      <c r="R16" s="592"/>
      <c r="S16" s="88"/>
      <c r="V16" s="970"/>
    </row>
    <row r="17" spans="1:22" s="443" customFormat="1" ht="10.5" customHeight="1" x14ac:dyDescent="0.2">
      <c r="A17" s="413"/>
      <c r="B17" s="482"/>
      <c r="C17" s="423"/>
      <c r="D17" s="176"/>
      <c r="E17" s="665"/>
      <c r="F17" s="665"/>
      <c r="G17" s="665"/>
      <c r="H17" s="665"/>
      <c r="I17" s="665"/>
      <c r="J17" s="665"/>
      <c r="K17" s="665"/>
      <c r="L17" s="665"/>
      <c r="M17" s="665"/>
      <c r="N17" s="665"/>
      <c r="O17" s="665"/>
      <c r="P17" s="665"/>
      <c r="Q17" s="665"/>
      <c r="R17" s="592"/>
      <c r="S17" s="88"/>
      <c r="V17" s="970"/>
    </row>
    <row r="18" spans="1:22" s="443" customFormat="1" ht="10.5" customHeight="1" x14ac:dyDescent="0.2">
      <c r="A18" s="413"/>
      <c r="B18" s="482"/>
      <c r="C18" s="423"/>
      <c r="D18" s="176"/>
      <c r="E18" s="665"/>
      <c r="F18" s="665"/>
      <c r="G18" s="665"/>
      <c r="H18" s="665"/>
      <c r="I18" s="665"/>
      <c r="J18" s="665"/>
      <c r="K18" s="665"/>
      <c r="L18" s="665"/>
      <c r="M18" s="665"/>
      <c r="N18" s="665"/>
      <c r="O18" s="665"/>
      <c r="P18" s="665"/>
      <c r="Q18" s="665"/>
      <c r="R18" s="592"/>
      <c r="S18" s="88"/>
      <c r="V18" s="970"/>
    </row>
    <row r="19" spans="1:22" s="443" customFormat="1" ht="10.5" customHeight="1" x14ac:dyDescent="0.2">
      <c r="A19" s="413"/>
      <c r="B19" s="482"/>
      <c r="C19" s="423"/>
      <c r="D19" s="176"/>
      <c r="E19" s="665"/>
      <c r="F19" s="665"/>
      <c r="G19" s="665"/>
      <c r="H19" s="665"/>
      <c r="I19" s="665"/>
      <c r="J19" s="665"/>
      <c r="K19" s="665"/>
      <c r="L19" s="665"/>
      <c r="M19" s="665"/>
      <c r="N19" s="665"/>
      <c r="O19" s="665"/>
      <c r="P19" s="665"/>
      <c r="Q19" s="665"/>
      <c r="R19" s="592"/>
      <c r="S19" s="88"/>
      <c r="V19" s="970"/>
    </row>
    <row r="20" spans="1:22" s="443" customFormat="1" ht="10.5" customHeight="1" x14ac:dyDescent="0.2">
      <c r="A20" s="413"/>
      <c r="B20" s="482"/>
      <c r="C20" s="423"/>
      <c r="D20" s="176"/>
      <c r="E20" s="665"/>
      <c r="F20" s="665"/>
      <c r="G20" s="665"/>
      <c r="H20" s="665"/>
      <c r="I20" s="665"/>
      <c r="J20" s="665"/>
      <c r="K20" s="665"/>
      <c r="L20" s="665"/>
      <c r="M20" s="665"/>
      <c r="N20" s="665"/>
      <c r="O20" s="665"/>
      <c r="P20" s="665"/>
      <c r="Q20" s="665"/>
      <c r="R20" s="592"/>
      <c r="S20" s="88"/>
      <c r="V20" s="970"/>
    </row>
    <row r="21" spans="1:22" s="443" customFormat="1" ht="10.5" customHeight="1" x14ac:dyDescent="0.2">
      <c r="A21" s="413"/>
      <c r="B21" s="482"/>
      <c r="C21" s="423"/>
      <c r="D21" s="176"/>
      <c r="E21" s="665"/>
      <c r="F21" s="665"/>
      <c r="G21" s="665"/>
      <c r="H21" s="665"/>
      <c r="I21" s="665"/>
      <c r="J21" s="665"/>
      <c r="K21" s="665"/>
      <c r="L21" s="665"/>
      <c r="M21" s="665"/>
      <c r="N21" s="665"/>
      <c r="O21" s="665"/>
      <c r="P21" s="665"/>
      <c r="Q21" s="665"/>
      <c r="R21" s="592"/>
      <c r="S21" s="88"/>
      <c r="V21" s="970"/>
    </row>
    <row r="22" spans="1:22" s="443" customFormat="1" ht="10.5" customHeight="1" x14ac:dyDescent="0.2">
      <c r="A22" s="413"/>
      <c r="B22" s="482"/>
      <c r="C22" s="423"/>
      <c r="D22" s="176"/>
      <c r="E22" s="665"/>
      <c r="F22" s="665"/>
      <c r="G22" s="665"/>
      <c r="H22" s="665"/>
      <c r="I22" s="665"/>
      <c r="J22" s="665"/>
      <c r="K22" s="665"/>
      <c r="L22" s="665"/>
      <c r="M22" s="665"/>
      <c r="N22" s="665"/>
      <c r="O22" s="665"/>
      <c r="P22" s="665"/>
      <c r="Q22" s="665"/>
      <c r="R22" s="592"/>
      <c r="S22" s="88"/>
      <c r="V22" s="970"/>
    </row>
    <row r="23" spans="1:22" s="443" customFormat="1" ht="10.5" customHeight="1" x14ac:dyDescent="0.2">
      <c r="A23" s="413"/>
      <c r="B23" s="482"/>
      <c r="C23" s="423"/>
      <c r="D23" s="176"/>
      <c r="E23" s="665"/>
      <c r="F23" s="665"/>
      <c r="G23" s="665"/>
      <c r="H23" s="665"/>
      <c r="I23" s="665"/>
      <c r="J23" s="665"/>
      <c r="K23" s="665"/>
      <c r="L23" s="665"/>
      <c r="M23" s="665"/>
      <c r="N23" s="665"/>
      <c r="O23" s="665"/>
      <c r="P23" s="665"/>
      <c r="Q23" s="665"/>
      <c r="R23" s="592"/>
      <c r="S23" s="88"/>
      <c r="V23" s="970"/>
    </row>
    <row r="24" spans="1:22" s="443" customFormat="1" ht="10.5" customHeight="1" x14ac:dyDescent="0.2">
      <c r="A24" s="413"/>
      <c r="B24" s="482"/>
      <c r="C24" s="423"/>
      <c r="D24" s="176"/>
      <c r="E24" s="665"/>
      <c r="F24" s="665"/>
      <c r="G24" s="665"/>
      <c r="H24" s="665"/>
      <c r="I24" s="665"/>
      <c r="J24" s="665"/>
      <c r="K24" s="665"/>
      <c r="L24" s="665"/>
      <c r="M24" s="665"/>
      <c r="N24" s="665"/>
      <c r="O24" s="665"/>
      <c r="P24" s="665"/>
      <c r="Q24" s="665"/>
      <c r="R24" s="592"/>
      <c r="S24" s="88"/>
      <c r="V24" s="970"/>
    </row>
    <row r="25" spans="1:22" s="443" customFormat="1" ht="10.5" customHeight="1" x14ac:dyDescent="0.2">
      <c r="A25" s="413"/>
      <c r="B25" s="482"/>
      <c r="C25" s="423"/>
      <c r="D25" s="176"/>
      <c r="E25" s="665"/>
      <c r="F25" s="665"/>
      <c r="G25" s="665"/>
      <c r="H25" s="665"/>
      <c r="I25" s="665"/>
      <c r="J25" s="665"/>
      <c r="K25" s="665"/>
      <c r="L25" s="665"/>
      <c r="M25" s="665"/>
      <c r="N25" s="665"/>
      <c r="O25" s="665"/>
      <c r="P25" s="665"/>
      <c r="Q25" s="665"/>
      <c r="R25" s="592"/>
      <c r="S25" s="88"/>
      <c r="V25" s="970"/>
    </row>
    <row r="26" spans="1:22" s="443" customFormat="1" ht="10.5" customHeight="1" x14ac:dyDescent="0.2">
      <c r="A26" s="413"/>
      <c r="B26" s="482"/>
      <c r="C26" s="423"/>
      <c r="D26" s="176"/>
      <c r="E26" s="665"/>
      <c r="F26" s="665"/>
      <c r="G26" s="665"/>
      <c r="H26" s="665"/>
      <c r="I26" s="665"/>
      <c r="J26" s="665"/>
      <c r="K26" s="665"/>
      <c r="L26" s="665"/>
      <c r="M26" s="665"/>
      <c r="N26" s="665"/>
      <c r="O26" s="665"/>
      <c r="P26" s="665"/>
      <c r="Q26" s="665"/>
      <c r="R26" s="592"/>
      <c r="S26" s="88"/>
      <c r="V26" s="970"/>
    </row>
    <row r="27" spans="1:22" s="443" customFormat="1" ht="10.5" customHeight="1" x14ac:dyDescent="0.2">
      <c r="A27" s="413"/>
      <c r="B27" s="482"/>
      <c r="C27" s="423"/>
      <c r="D27" s="176"/>
      <c r="E27" s="665"/>
      <c r="F27" s="665"/>
      <c r="G27" s="665"/>
      <c r="H27" s="665"/>
      <c r="I27" s="665"/>
      <c r="J27" s="665"/>
      <c r="K27" s="665"/>
      <c r="L27" s="665"/>
      <c r="M27" s="665"/>
      <c r="N27" s="665"/>
      <c r="O27" s="665"/>
      <c r="P27" s="665"/>
      <c r="Q27" s="665"/>
      <c r="R27" s="592"/>
      <c r="S27" s="88"/>
      <c r="V27" s="970"/>
    </row>
    <row r="28" spans="1:22" s="443" customFormat="1" ht="6" customHeight="1" x14ac:dyDescent="0.2">
      <c r="A28" s="413"/>
      <c r="B28" s="482"/>
      <c r="C28" s="423"/>
      <c r="D28" s="176"/>
      <c r="E28" s="665"/>
      <c r="F28" s="665"/>
      <c r="G28" s="665"/>
      <c r="H28" s="665"/>
      <c r="I28" s="665"/>
      <c r="J28" s="665"/>
      <c r="K28" s="665"/>
      <c r="L28" s="665"/>
      <c r="M28" s="665"/>
      <c r="N28" s="665"/>
      <c r="O28" s="665"/>
      <c r="P28" s="665"/>
      <c r="Q28" s="665"/>
      <c r="R28" s="592"/>
      <c r="S28" s="88"/>
    </row>
    <row r="29" spans="1:22" s="662" customFormat="1" ht="15.75" customHeight="1" x14ac:dyDescent="0.2">
      <c r="A29" s="661"/>
      <c r="B29" s="512"/>
      <c r="C29" s="972" t="s">
        <v>310</v>
      </c>
      <c r="D29" s="224"/>
      <c r="E29" s="666"/>
      <c r="F29" s="667"/>
      <c r="G29" s="667"/>
      <c r="H29" s="667"/>
      <c r="I29" s="667"/>
      <c r="J29" s="667"/>
      <c r="K29" s="667"/>
      <c r="L29" s="667"/>
      <c r="M29" s="667"/>
      <c r="N29" s="667"/>
      <c r="O29" s="667"/>
      <c r="P29" s="667"/>
      <c r="Q29" s="667"/>
      <c r="R29" s="730"/>
      <c r="S29" s="400"/>
      <c r="U29" s="1692"/>
      <c r="V29" s="1692"/>
    </row>
    <row r="30" spans="1:22" s="443" customFormat="1" ht="11.25" customHeight="1" x14ac:dyDescent="0.2">
      <c r="A30" s="413"/>
      <c r="B30" s="482"/>
      <c r="C30" s="974"/>
      <c r="D30" s="99" t="s">
        <v>153</v>
      </c>
      <c r="E30" s="664">
        <v>1.4463865680166663</v>
      </c>
      <c r="F30" s="664">
        <v>2.6061578151888884</v>
      </c>
      <c r="G30" s="664">
        <v>4.0437912822611111</v>
      </c>
      <c r="H30" s="664">
        <v>4.0433073972333338</v>
      </c>
      <c r="I30" s="664">
        <v>3.7477148434666661</v>
      </c>
      <c r="J30" s="664">
        <v>3.7286502122333331</v>
      </c>
      <c r="K30" s="664">
        <v>3.4428561969666673</v>
      </c>
      <c r="L30" s="664">
        <v>2.2236117347</v>
      </c>
      <c r="M30" s="664">
        <v>0.63662027896666673</v>
      </c>
      <c r="N30" s="664">
        <v>0.8312952598333333</v>
      </c>
      <c r="O30" s="664">
        <v>1.1661384862666668</v>
      </c>
      <c r="P30" s="664">
        <v>2.9098582654333334</v>
      </c>
      <c r="Q30" s="664">
        <v>3.1791087690999995</v>
      </c>
      <c r="R30" s="731"/>
      <c r="S30" s="88"/>
      <c r="U30" s="1692"/>
      <c r="V30" s="1692"/>
    </row>
    <row r="31" spans="1:22" s="443" customFormat="1" ht="12.75" customHeight="1" x14ac:dyDescent="0.2">
      <c r="A31" s="413"/>
      <c r="B31" s="482"/>
      <c r="C31" s="974"/>
      <c r="D31" s="99" t="s">
        <v>517</v>
      </c>
      <c r="E31" s="664">
        <v>-20.967006477666668</v>
      </c>
      <c r="F31" s="664">
        <v>-21.078375450666666</v>
      </c>
      <c r="G31" s="664">
        <v>-22.420429978399998</v>
      </c>
      <c r="H31" s="664">
        <v>-22.066171902333334</v>
      </c>
      <c r="I31" s="664">
        <v>-21.593437396466669</v>
      </c>
      <c r="J31" s="664">
        <v>-20.191701834633331</v>
      </c>
      <c r="K31" s="664">
        <v>-21.950812348300001</v>
      </c>
      <c r="L31" s="664">
        <v>-23.989735930266665</v>
      </c>
      <c r="M31" s="664">
        <v>-25.281380678533335</v>
      </c>
      <c r="N31" s="664">
        <v>-21.979081167966669</v>
      </c>
      <c r="O31" s="664">
        <v>-20.477313915699998</v>
      </c>
      <c r="P31" s="664">
        <v>-18.564136857233333</v>
      </c>
      <c r="Q31" s="664">
        <v>-19.603462154866666</v>
      </c>
      <c r="R31" s="731"/>
      <c r="S31" s="88"/>
    </row>
    <row r="32" spans="1:22" s="443" customFormat="1" ht="11.25" customHeight="1" x14ac:dyDescent="0.2">
      <c r="A32" s="413"/>
      <c r="B32" s="482"/>
      <c r="C32" s="974"/>
      <c r="D32" s="99" t="s">
        <v>151</v>
      </c>
      <c r="E32" s="664">
        <v>-0.42512152958333332</v>
      </c>
      <c r="F32" s="664">
        <v>0.88912686087777759</v>
      </c>
      <c r="G32" s="664">
        <v>2.1524881626055556</v>
      </c>
      <c r="H32" s="664">
        <v>2.7228620930666665</v>
      </c>
      <c r="I32" s="664">
        <v>2.7447702499666669</v>
      </c>
      <c r="J32" s="664">
        <v>1.3688943829</v>
      </c>
      <c r="K32" s="664">
        <v>0.81094439386666661</v>
      </c>
      <c r="L32" s="664">
        <v>-0.24249385516666666</v>
      </c>
      <c r="M32" s="664">
        <v>0.3164522121333333</v>
      </c>
      <c r="N32" s="664">
        <v>0.69767901589999992</v>
      </c>
      <c r="O32" s="664">
        <v>0.76034929933333328</v>
      </c>
      <c r="P32" s="664">
        <v>1.2027232002666668</v>
      </c>
      <c r="Q32" s="664">
        <v>1.6044117854</v>
      </c>
      <c r="R32" s="731"/>
      <c r="S32" s="88"/>
    </row>
    <row r="33" spans="1:19" s="443" customFormat="1" ht="12" customHeight="1" x14ac:dyDescent="0.2">
      <c r="A33" s="413"/>
      <c r="B33" s="482"/>
      <c r="C33" s="974"/>
      <c r="D33" s="99" t="s">
        <v>154</v>
      </c>
      <c r="E33" s="664">
        <v>1.7028156160000005</v>
      </c>
      <c r="F33" s="664">
        <v>2.6532000348888896</v>
      </c>
      <c r="G33" s="664">
        <v>2.4450747737777783</v>
      </c>
      <c r="H33" s="664">
        <v>3.8285954409999996</v>
      </c>
      <c r="I33" s="664">
        <v>3.0099791606666666</v>
      </c>
      <c r="J33" s="664">
        <v>3.138964954</v>
      </c>
      <c r="K33" s="664">
        <v>2.3455802703333335</v>
      </c>
      <c r="L33" s="664">
        <v>2.9517395423333332</v>
      </c>
      <c r="M33" s="664">
        <v>3.7240526173333333</v>
      </c>
      <c r="N33" s="664">
        <v>3.4176264306666666</v>
      </c>
      <c r="O33" s="664">
        <v>4.2578350446666668</v>
      </c>
      <c r="P33" s="664">
        <v>3.5941094836666667</v>
      </c>
      <c r="Q33" s="664">
        <v>3.8795319579999998</v>
      </c>
      <c r="R33" s="731"/>
      <c r="S33" s="88"/>
    </row>
    <row r="34" spans="1:19" s="662" customFormat="1" ht="21" customHeight="1" x14ac:dyDescent="0.2">
      <c r="A34" s="661"/>
      <c r="B34" s="512"/>
      <c r="C34" s="1662" t="s">
        <v>309</v>
      </c>
      <c r="D34" s="1662"/>
      <c r="E34" s="668">
        <v>11.192677903960364</v>
      </c>
      <c r="F34" s="668">
        <v>10.22937145299384</v>
      </c>
      <c r="G34" s="668">
        <v>9.7178785818101616</v>
      </c>
      <c r="H34" s="668">
        <v>8.4388596806512286</v>
      </c>
      <c r="I34" s="668">
        <v>7.3588429618867037</v>
      </c>
      <c r="J34" s="668">
        <v>7.1993288989302968</v>
      </c>
      <c r="K34" s="668">
        <v>7.811148587216997</v>
      </c>
      <c r="L34" s="668">
        <v>10.082851998909911</v>
      </c>
      <c r="M34" s="668">
        <v>10.857759287918325</v>
      </c>
      <c r="N34" s="668">
        <v>9.330292787088835</v>
      </c>
      <c r="O34" s="668">
        <v>6.5123096295275191</v>
      </c>
      <c r="P34" s="668">
        <v>5.6946757437587463</v>
      </c>
      <c r="Q34" s="668">
        <v>5.7300883709380228</v>
      </c>
      <c r="R34" s="730"/>
      <c r="S34" s="400"/>
    </row>
    <row r="35" spans="1:19" s="673" customFormat="1" ht="16.5" customHeight="1" x14ac:dyDescent="0.2">
      <c r="A35" s="669"/>
      <c r="B35" s="670"/>
      <c r="C35" s="362" t="s">
        <v>341</v>
      </c>
      <c r="D35" s="671"/>
      <c r="E35" s="672">
        <v>-11.870241180687437</v>
      </c>
      <c r="F35" s="672">
        <v>-12.104550543081052</v>
      </c>
      <c r="G35" s="672">
        <v>-12.434193600612616</v>
      </c>
      <c r="H35" s="672">
        <v>-12.617699143045209</v>
      </c>
      <c r="I35" s="672">
        <v>-11.697073846167717</v>
      </c>
      <c r="J35" s="672">
        <v>-11.225922083721308</v>
      </c>
      <c r="K35" s="672">
        <v>-11.240809631340829</v>
      </c>
      <c r="L35" s="672">
        <v>-13.736829478667772</v>
      </c>
      <c r="M35" s="672">
        <v>-14.141007070688538</v>
      </c>
      <c r="N35" s="672">
        <v>-12.616816443911418</v>
      </c>
      <c r="O35" s="672">
        <v>-11.283762742717558</v>
      </c>
      <c r="P35" s="672">
        <v>-11.270460909771925</v>
      </c>
      <c r="Q35" s="672">
        <v>-12.371079072376498</v>
      </c>
      <c r="R35" s="732"/>
      <c r="S35" s="401"/>
    </row>
    <row r="36" spans="1:19" s="443" customFormat="1" ht="10.5" customHeight="1" x14ac:dyDescent="0.2">
      <c r="A36" s="413"/>
      <c r="B36" s="482"/>
      <c r="C36" s="674"/>
      <c r="D36" s="176"/>
      <c r="E36" s="675"/>
      <c r="F36" s="675"/>
      <c r="G36" s="675"/>
      <c r="H36" s="675"/>
      <c r="I36" s="675"/>
      <c r="J36" s="675"/>
      <c r="K36" s="675"/>
      <c r="L36" s="675"/>
      <c r="M36" s="675"/>
      <c r="N36" s="675"/>
      <c r="O36" s="675"/>
      <c r="P36" s="675"/>
      <c r="Q36" s="675"/>
      <c r="R36" s="731"/>
      <c r="S36" s="88"/>
    </row>
    <row r="37" spans="1:19" s="443" customFormat="1" ht="10.5" customHeight="1" x14ac:dyDescent="0.2">
      <c r="A37" s="413"/>
      <c r="B37" s="482"/>
      <c r="C37" s="674"/>
      <c r="D37" s="176"/>
      <c r="E37" s="675"/>
      <c r="F37" s="675"/>
      <c r="G37" s="675"/>
      <c r="H37" s="675"/>
      <c r="I37" s="675"/>
      <c r="J37" s="675"/>
      <c r="K37" s="675"/>
      <c r="L37" s="675"/>
      <c r="M37" s="675"/>
      <c r="N37" s="675"/>
      <c r="O37" s="675"/>
      <c r="P37" s="675"/>
      <c r="Q37" s="675"/>
      <c r="R37" s="731"/>
      <c r="S37" s="88"/>
    </row>
    <row r="38" spans="1:19" s="443" customFormat="1" ht="10.5" customHeight="1" x14ac:dyDescent="0.2">
      <c r="A38" s="413"/>
      <c r="B38" s="482"/>
      <c r="C38" s="674"/>
      <c r="D38" s="176"/>
      <c r="E38" s="675"/>
      <c r="F38" s="675"/>
      <c r="G38" s="675"/>
      <c r="H38" s="675"/>
      <c r="I38" s="675"/>
      <c r="J38" s="675"/>
      <c r="K38" s="675"/>
      <c r="L38" s="675"/>
      <c r="M38" s="675"/>
      <c r="N38" s="675"/>
      <c r="O38" s="675"/>
      <c r="P38" s="675"/>
      <c r="Q38" s="675"/>
      <c r="R38" s="731"/>
      <c r="S38" s="88"/>
    </row>
    <row r="39" spans="1:19" s="443" customFormat="1" ht="10.5" customHeight="1" x14ac:dyDescent="0.2">
      <c r="A39" s="413"/>
      <c r="B39" s="482"/>
      <c r="C39" s="674"/>
      <c r="D39" s="176"/>
      <c r="E39" s="675"/>
      <c r="F39" s="675"/>
      <c r="G39" s="675"/>
      <c r="H39" s="675"/>
      <c r="I39" s="675"/>
      <c r="J39" s="675"/>
      <c r="K39" s="675"/>
      <c r="L39" s="675"/>
      <c r="M39" s="675"/>
      <c r="N39" s="675"/>
      <c r="O39" s="675"/>
      <c r="P39" s="675"/>
      <c r="Q39" s="675"/>
      <c r="R39" s="731"/>
      <c r="S39" s="88"/>
    </row>
    <row r="40" spans="1:19" s="443" customFormat="1" ht="10.5" customHeight="1" x14ac:dyDescent="0.2">
      <c r="A40" s="413"/>
      <c r="B40" s="482"/>
      <c r="C40" s="674"/>
      <c r="D40" s="176"/>
      <c r="E40" s="675"/>
      <c r="F40" s="675"/>
      <c r="G40" s="675"/>
      <c r="H40" s="675"/>
      <c r="I40" s="675"/>
      <c r="J40" s="675"/>
      <c r="K40" s="675"/>
      <c r="L40" s="675"/>
      <c r="M40" s="675"/>
      <c r="N40" s="675"/>
      <c r="O40" s="675"/>
      <c r="P40" s="675"/>
      <c r="Q40" s="675"/>
      <c r="R40" s="731"/>
      <c r="S40" s="88"/>
    </row>
    <row r="41" spans="1:19" s="443" customFormat="1" ht="10.5" customHeight="1" x14ac:dyDescent="0.2">
      <c r="A41" s="413"/>
      <c r="B41" s="482"/>
      <c r="C41" s="674"/>
      <c r="D41" s="176"/>
      <c r="E41" s="675"/>
      <c r="F41" s="675"/>
      <c r="G41" s="675"/>
      <c r="H41" s="675"/>
      <c r="I41" s="675"/>
      <c r="J41" s="675"/>
      <c r="K41" s="675"/>
      <c r="L41" s="675"/>
      <c r="M41" s="675"/>
      <c r="N41" s="675"/>
      <c r="O41" s="675"/>
      <c r="P41" s="675"/>
      <c r="Q41" s="675"/>
      <c r="R41" s="731"/>
      <c r="S41" s="88"/>
    </row>
    <row r="42" spans="1:19" s="443" customFormat="1" ht="10.5" customHeight="1" x14ac:dyDescent="0.2">
      <c r="A42" s="413"/>
      <c r="B42" s="482"/>
      <c r="C42" s="674"/>
      <c r="D42" s="176"/>
      <c r="E42" s="675"/>
      <c r="F42" s="675"/>
      <c r="G42" s="675"/>
      <c r="H42" s="675"/>
      <c r="I42" s="675"/>
      <c r="J42" s="675"/>
      <c r="K42" s="675"/>
      <c r="L42" s="675"/>
      <c r="M42" s="675"/>
      <c r="N42" s="675"/>
      <c r="O42" s="675"/>
      <c r="P42" s="675"/>
      <c r="Q42" s="675"/>
      <c r="R42" s="731"/>
      <c r="S42" s="88"/>
    </row>
    <row r="43" spans="1:19" s="443" customFormat="1" ht="10.5" customHeight="1" x14ac:dyDescent="0.2">
      <c r="A43" s="413"/>
      <c r="B43" s="482"/>
      <c r="C43" s="674"/>
      <c r="D43" s="176"/>
      <c r="E43" s="675"/>
      <c r="F43" s="675"/>
      <c r="G43" s="675"/>
      <c r="H43" s="675"/>
      <c r="I43" s="675"/>
      <c r="J43" s="675"/>
      <c r="K43" s="675"/>
      <c r="L43" s="675"/>
      <c r="M43" s="675"/>
      <c r="N43" s="675"/>
      <c r="O43" s="675"/>
      <c r="P43" s="675"/>
      <c r="Q43" s="675"/>
      <c r="R43" s="731"/>
      <c r="S43" s="88"/>
    </row>
    <row r="44" spans="1:19" s="443" customFormat="1" ht="10.5" customHeight="1" x14ac:dyDescent="0.2">
      <c r="A44" s="413"/>
      <c r="B44" s="482"/>
      <c r="C44" s="674"/>
      <c r="D44" s="176"/>
      <c r="E44" s="675"/>
      <c r="F44" s="675"/>
      <c r="G44" s="675"/>
      <c r="H44" s="675"/>
      <c r="I44" s="675"/>
      <c r="J44" s="675"/>
      <c r="K44" s="675"/>
      <c r="L44" s="675"/>
      <c r="M44" s="675"/>
      <c r="N44" s="675"/>
      <c r="O44" s="675"/>
      <c r="P44" s="675"/>
      <c r="Q44" s="675"/>
      <c r="R44" s="731"/>
      <c r="S44" s="88"/>
    </row>
    <row r="45" spans="1:19" s="443" customFormat="1" ht="10.5" customHeight="1" x14ac:dyDescent="0.2">
      <c r="A45" s="413"/>
      <c r="B45" s="482"/>
      <c r="C45" s="674"/>
      <c r="D45" s="176"/>
      <c r="E45" s="675"/>
      <c r="F45" s="675"/>
      <c r="G45" s="675"/>
      <c r="H45" s="675"/>
      <c r="I45" s="675"/>
      <c r="J45" s="675"/>
      <c r="K45" s="675"/>
      <c r="L45" s="675"/>
      <c r="M45" s="675"/>
      <c r="N45" s="675"/>
      <c r="O45" s="675"/>
      <c r="P45" s="675"/>
      <c r="Q45" s="675"/>
      <c r="R45" s="731"/>
      <c r="S45" s="88"/>
    </row>
    <row r="46" spans="1:19" s="443" customFormat="1" ht="10.5" customHeight="1" x14ac:dyDescent="0.2">
      <c r="A46" s="413"/>
      <c r="B46" s="482"/>
      <c r="C46" s="674"/>
      <c r="D46" s="176"/>
      <c r="E46" s="675"/>
      <c r="F46" s="675"/>
      <c r="G46" s="675"/>
      <c r="H46" s="675"/>
      <c r="I46" s="675"/>
      <c r="J46" s="675"/>
      <c r="K46" s="675"/>
      <c r="L46" s="675"/>
      <c r="M46" s="675"/>
      <c r="N46" s="675"/>
      <c r="O46" s="675"/>
      <c r="P46" s="675"/>
      <c r="Q46" s="675"/>
      <c r="R46" s="731"/>
      <c r="S46" s="88"/>
    </row>
    <row r="47" spans="1:19" s="443" customFormat="1" ht="10.5" customHeight="1" x14ac:dyDescent="0.2">
      <c r="A47" s="413"/>
      <c r="B47" s="482"/>
      <c r="C47" s="674"/>
      <c r="D47" s="176"/>
      <c r="E47" s="675"/>
      <c r="F47" s="675"/>
      <c r="G47" s="675"/>
      <c r="H47" s="675"/>
      <c r="I47" s="675"/>
      <c r="J47" s="675"/>
      <c r="K47" s="675"/>
      <c r="L47" s="675"/>
      <c r="M47" s="675"/>
      <c r="N47" s="675"/>
      <c r="O47" s="675"/>
      <c r="P47" s="675"/>
      <c r="Q47" s="675"/>
      <c r="R47" s="731"/>
      <c r="S47" s="88"/>
    </row>
    <row r="48" spans="1:19" s="443" customFormat="1" ht="10.5" customHeight="1" x14ac:dyDescent="0.2">
      <c r="A48" s="413"/>
      <c r="B48" s="482"/>
      <c r="C48" s="674"/>
      <c r="D48" s="176"/>
      <c r="E48" s="675"/>
      <c r="F48" s="675"/>
      <c r="G48" s="675"/>
      <c r="H48" s="675"/>
      <c r="I48" s="675"/>
      <c r="J48" s="675"/>
      <c r="K48" s="675"/>
      <c r="L48" s="675"/>
      <c r="M48" s="675"/>
      <c r="N48" s="675"/>
      <c r="O48" s="675"/>
      <c r="P48" s="675"/>
      <c r="Q48" s="675"/>
      <c r="R48" s="731"/>
      <c r="S48" s="88"/>
    </row>
    <row r="49" spans="1:21" s="662" customFormat="1" ht="15.75" customHeight="1" x14ac:dyDescent="0.2">
      <c r="A49" s="661"/>
      <c r="B49" s="512"/>
      <c r="C49" s="972" t="s">
        <v>155</v>
      </c>
      <c r="D49" s="224"/>
      <c r="E49" s="666"/>
      <c r="F49" s="667"/>
      <c r="G49" s="667"/>
      <c r="H49" s="667"/>
      <c r="I49" s="667"/>
      <c r="J49" s="667"/>
      <c r="K49" s="667"/>
      <c r="L49" s="667"/>
      <c r="M49" s="667"/>
      <c r="N49" s="667"/>
      <c r="O49" s="667"/>
      <c r="P49" s="667"/>
      <c r="Q49" s="667"/>
      <c r="R49" s="730"/>
      <c r="S49" s="400"/>
    </row>
    <row r="50" spans="1:21" s="662" customFormat="1" ht="15.75" customHeight="1" x14ac:dyDescent="0.2">
      <c r="A50" s="661"/>
      <c r="B50" s="512"/>
      <c r="C50" s="676"/>
      <c r="D50" s="251" t="s">
        <v>308</v>
      </c>
      <c r="E50" s="672">
        <v>573.38199999999995</v>
      </c>
      <c r="F50" s="672">
        <v>554.07000000000005</v>
      </c>
      <c r="G50" s="672">
        <v>536.65599999999995</v>
      </c>
      <c r="H50" s="672">
        <v>532.69799999999998</v>
      </c>
      <c r="I50" s="672">
        <v>536.58100000000002</v>
      </c>
      <c r="J50" s="672">
        <v>538.71299999999997</v>
      </c>
      <c r="K50" s="672">
        <v>542.03</v>
      </c>
      <c r="L50" s="672">
        <v>550.25</v>
      </c>
      <c r="M50" s="672">
        <v>555.16700000000003</v>
      </c>
      <c r="N50" s="672">
        <v>570.38</v>
      </c>
      <c r="O50" s="672">
        <v>575.99900000000002</v>
      </c>
      <c r="P50" s="672">
        <v>575.07500000000005</v>
      </c>
      <c r="Q50" s="672">
        <v>562.93399999999997</v>
      </c>
      <c r="R50" s="730"/>
      <c r="S50" s="400"/>
    </row>
    <row r="51" spans="1:21" s="680" customFormat="1" ht="12" customHeight="1" x14ac:dyDescent="0.2">
      <c r="A51" s="677"/>
      <c r="B51" s="678"/>
      <c r="C51" s="679"/>
      <c r="D51" s="718" t="s">
        <v>239</v>
      </c>
      <c r="E51" s="664">
        <v>26.797999999999998</v>
      </c>
      <c r="F51" s="664">
        <v>25.155999999999999</v>
      </c>
      <c r="G51" s="664">
        <v>23.18</v>
      </c>
      <c r="H51" s="664">
        <v>21.992999999999999</v>
      </c>
      <c r="I51" s="664">
        <v>21.29</v>
      </c>
      <c r="J51" s="664">
        <v>21.986999999999998</v>
      </c>
      <c r="K51" s="664">
        <v>23.488</v>
      </c>
      <c r="L51" s="664">
        <v>25.074999999999999</v>
      </c>
      <c r="M51" s="664">
        <v>25.164999999999999</v>
      </c>
      <c r="N51" s="664">
        <v>26.43</v>
      </c>
      <c r="O51" s="664">
        <v>26.911000000000001</v>
      </c>
      <c r="P51" s="664">
        <v>26.292000000000002</v>
      </c>
      <c r="Q51" s="664">
        <v>24.832000000000001</v>
      </c>
      <c r="R51" s="733"/>
      <c r="S51" s="88"/>
    </row>
    <row r="52" spans="1:21" s="684" customFormat="1" ht="15" customHeight="1" x14ac:dyDescent="0.2">
      <c r="A52" s="681"/>
      <c r="B52" s="682"/>
      <c r="C52" s="683"/>
      <c r="D52" s="251" t="s">
        <v>306</v>
      </c>
      <c r="E52" s="672">
        <v>53.765000000000001</v>
      </c>
      <c r="F52" s="672">
        <v>48.152000000000001</v>
      </c>
      <c r="G52" s="672">
        <v>53.65</v>
      </c>
      <c r="H52" s="672">
        <v>56.697000000000003</v>
      </c>
      <c r="I52" s="672">
        <v>52.954999999999998</v>
      </c>
      <c r="J52" s="672">
        <v>74.412000000000006</v>
      </c>
      <c r="K52" s="672">
        <v>70.194000000000003</v>
      </c>
      <c r="L52" s="672">
        <v>64.694999999999993</v>
      </c>
      <c r="M52" s="672">
        <v>54.033000000000001</v>
      </c>
      <c r="N52" s="672">
        <v>64.933999999999997</v>
      </c>
      <c r="O52" s="672">
        <v>53.631999999999998</v>
      </c>
      <c r="P52" s="672">
        <v>53.463999999999999</v>
      </c>
      <c r="Q52" s="672">
        <v>50.136000000000003</v>
      </c>
      <c r="R52" s="734"/>
      <c r="S52" s="400"/>
    </row>
    <row r="53" spans="1:21" s="443" customFormat="1" ht="11.25" customHeight="1" x14ac:dyDescent="0.2">
      <c r="A53" s="413"/>
      <c r="B53" s="482"/>
      <c r="C53" s="674"/>
      <c r="D53" s="718" t="s">
        <v>240</v>
      </c>
      <c r="E53" s="664">
        <v>2.1934576419380125</v>
      </c>
      <c r="F53" s="664">
        <v>-3.1205359837434443</v>
      </c>
      <c r="G53" s="664">
        <v>6.1031563958547475</v>
      </c>
      <c r="H53" s="664">
        <v>-1.4684925793333581</v>
      </c>
      <c r="I53" s="664">
        <v>-2.6455123726881635</v>
      </c>
      <c r="J53" s="664">
        <v>-2.9830508474576245</v>
      </c>
      <c r="K53" s="664">
        <v>-4.3352640545144761</v>
      </c>
      <c r="L53" s="664">
        <v>3.037204561381146</v>
      </c>
      <c r="M53" s="664">
        <v>-4.616226521677735</v>
      </c>
      <c r="N53" s="664">
        <v>-5.7301723261857447</v>
      </c>
      <c r="O53" s="664">
        <v>-3.6695105523125271</v>
      </c>
      <c r="P53" s="664">
        <v>-11.790133641313316</v>
      </c>
      <c r="Q53" s="664">
        <v>-6.7497442574165341</v>
      </c>
      <c r="R53" s="731"/>
      <c r="S53" s="88"/>
    </row>
    <row r="54" spans="1:21" s="662" customFormat="1" ht="15.75" customHeight="1" x14ac:dyDescent="0.2">
      <c r="A54" s="661"/>
      <c r="B54" s="512"/>
      <c r="C54" s="972" t="s">
        <v>307</v>
      </c>
      <c r="D54" s="224"/>
      <c r="E54" s="672">
        <v>17.645</v>
      </c>
      <c r="F54" s="672">
        <v>16.597000000000001</v>
      </c>
      <c r="G54" s="672">
        <v>16.167999999999999</v>
      </c>
      <c r="H54" s="672">
        <v>15.365</v>
      </c>
      <c r="I54" s="672">
        <v>13.518000000000001</v>
      </c>
      <c r="J54" s="672">
        <v>17.003</v>
      </c>
      <c r="K54" s="672">
        <v>16.132000000000001</v>
      </c>
      <c r="L54" s="672">
        <v>13.237</v>
      </c>
      <c r="M54" s="672">
        <v>10.487</v>
      </c>
      <c r="N54" s="672">
        <v>15.558999999999999</v>
      </c>
      <c r="O54" s="672">
        <v>15.617000000000001</v>
      </c>
      <c r="P54" s="672">
        <v>16.334</v>
      </c>
      <c r="Q54" s="672">
        <v>14.250999999999999</v>
      </c>
      <c r="R54" s="730"/>
      <c r="S54" s="400"/>
    </row>
    <row r="55" spans="1:21" s="443" customFormat="1" ht="9.75" customHeight="1" x14ac:dyDescent="0.2">
      <c r="A55" s="641"/>
      <c r="B55" s="685"/>
      <c r="C55" s="686"/>
      <c r="D55" s="718" t="s">
        <v>156</v>
      </c>
      <c r="E55" s="664">
        <v>24.938044324860154</v>
      </c>
      <c r="F55" s="664">
        <v>6.0985744422425325</v>
      </c>
      <c r="G55" s="664">
        <v>18.377507687802019</v>
      </c>
      <c r="H55" s="664">
        <v>9.375</v>
      </c>
      <c r="I55" s="664">
        <v>29.955777735050958</v>
      </c>
      <c r="J55" s="664">
        <v>4.1914332986089819</v>
      </c>
      <c r="K55" s="664">
        <v>5.7073586265644627</v>
      </c>
      <c r="L55" s="664">
        <v>4.7065337763012138</v>
      </c>
      <c r="M55" s="664">
        <v>-1.1965328811004428</v>
      </c>
      <c r="N55" s="664">
        <v>-1.7677883704779407</v>
      </c>
      <c r="O55" s="664">
        <v>14.259584430787253</v>
      </c>
      <c r="P55" s="664">
        <v>-2.7159023228111923</v>
      </c>
      <c r="Q55" s="664">
        <v>-19.234910739586287</v>
      </c>
      <c r="R55" s="731"/>
      <c r="S55" s="88"/>
      <c r="U55" s="662"/>
    </row>
    <row r="56" spans="1:21" s="662" customFormat="1" ht="15.75" customHeight="1" x14ac:dyDescent="0.2">
      <c r="A56" s="661"/>
      <c r="B56" s="512"/>
      <c r="C56" s="1662" t="s">
        <v>340</v>
      </c>
      <c r="D56" s="1662"/>
      <c r="E56" s="672">
        <v>291.601</v>
      </c>
      <c r="F56" s="672">
        <v>281.05900000000003</v>
      </c>
      <c r="G56" s="672">
        <v>268.14100000000002</v>
      </c>
      <c r="H56" s="672">
        <v>265.01799999999997</v>
      </c>
      <c r="I56" s="672">
        <v>260.59899999999999</v>
      </c>
      <c r="J56" s="672">
        <v>267.57799999999997</v>
      </c>
      <c r="K56" s="672">
        <v>251.33099999999999</v>
      </c>
      <c r="L56" s="672">
        <v>250.55500000000001</v>
      </c>
      <c r="M56" s="672">
        <v>261.00400000000002</v>
      </c>
      <c r="N56" s="672">
        <v>262.14800000000002</v>
      </c>
      <c r="O56" s="672">
        <v>257.22800000000001</v>
      </c>
      <c r="P56" s="672">
        <v>251.01599999999999</v>
      </c>
      <c r="Q56" s="672">
        <v>243.321</v>
      </c>
      <c r="R56" s="731"/>
      <c r="S56" s="400"/>
      <c r="T56" s="1692"/>
    </row>
    <row r="57" spans="1:21" s="443" customFormat="1" ht="10.5" customHeight="1" x14ac:dyDescent="0.2">
      <c r="A57" s="413"/>
      <c r="B57" s="482"/>
      <c r="C57" s="687"/>
      <c r="D57" s="687"/>
      <c r="E57" s="688"/>
      <c r="F57" s="689"/>
      <c r="G57" s="689"/>
      <c r="H57" s="689"/>
      <c r="I57" s="689"/>
      <c r="J57" s="689"/>
      <c r="K57" s="689"/>
      <c r="L57" s="689"/>
      <c r="M57" s="689"/>
      <c r="N57" s="689"/>
      <c r="O57" s="689"/>
      <c r="P57" s="689"/>
      <c r="Q57" s="689"/>
      <c r="R57" s="731"/>
      <c r="S57" s="88"/>
    </row>
    <row r="58" spans="1:21" s="443" customFormat="1" ht="10.5" customHeight="1" x14ac:dyDescent="0.2">
      <c r="A58" s="413"/>
      <c r="B58" s="482"/>
      <c r="C58" s="674"/>
      <c r="D58" s="176"/>
      <c r="E58" s="665"/>
      <c r="F58" s="665"/>
      <c r="G58" s="665"/>
      <c r="H58" s="665"/>
      <c r="I58" s="665"/>
      <c r="J58" s="665"/>
      <c r="K58" s="665"/>
      <c r="L58" s="665"/>
      <c r="M58" s="665"/>
      <c r="N58" s="665"/>
      <c r="O58" s="665"/>
      <c r="P58" s="665"/>
      <c r="Q58" s="665"/>
      <c r="R58" s="731"/>
      <c r="S58" s="88"/>
    </row>
    <row r="59" spans="1:21" s="443" customFormat="1" ht="10.5" customHeight="1" x14ac:dyDescent="0.2">
      <c r="A59" s="413"/>
      <c r="B59" s="482"/>
      <c r="C59" s="674"/>
      <c r="D59" s="176"/>
      <c r="E59" s="675"/>
      <c r="F59" s="675"/>
      <c r="G59" s="675"/>
      <c r="H59" s="675"/>
      <c r="I59" s="675"/>
      <c r="J59" s="675"/>
      <c r="K59" s="675"/>
      <c r="L59" s="675"/>
      <c r="M59" s="675"/>
      <c r="N59" s="675"/>
      <c r="O59" s="675"/>
      <c r="P59" s="675"/>
      <c r="Q59" s="675"/>
      <c r="R59" s="731"/>
      <c r="S59" s="88"/>
    </row>
    <row r="60" spans="1:21" s="443" customFormat="1" ht="10.5" customHeight="1" x14ac:dyDescent="0.2">
      <c r="A60" s="413"/>
      <c r="B60" s="482"/>
      <c r="C60" s="674"/>
      <c r="D60" s="176"/>
      <c r="E60" s="675"/>
      <c r="F60" s="675"/>
      <c r="G60" s="675"/>
      <c r="H60" s="675"/>
      <c r="I60" s="675"/>
      <c r="J60" s="675"/>
      <c r="K60" s="675"/>
      <c r="L60" s="675"/>
      <c r="M60" s="675"/>
      <c r="N60" s="675"/>
      <c r="O60" s="675"/>
      <c r="P60" s="675"/>
      <c r="Q60" s="675"/>
      <c r="R60" s="731"/>
      <c r="S60" s="88"/>
    </row>
    <row r="61" spans="1:21" s="443" customFormat="1" ht="10.5" customHeight="1" x14ac:dyDescent="0.2">
      <c r="A61" s="413"/>
      <c r="B61" s="482"/>
      <c r="C61" s="674"/>
      <c r="D61" s="176"/>
      <c r="E61" s="675"/>
      <c r="F61" s="675"/>
      <c r="G61" s="675"/>
      <c r="H61" s="675"/>
      <c r="I61" s="675"/>
      <c r="J61" s="675"/>
      <c r="K61" s="675"/>
      <c r="L61" s="675"/>
      <c r="M61" s="675"/>
      <c r="N61" s="675"/>
      <c r="O61" s="675"/>
      <c r="P61" s="675"/>
      <c r="Q61" s="675"/>
      <c r="R61" s="731"/>
      <c r="S61" s="88"/>
    </row>
    <row r="62" spans="1:21" s="443" customFormat="1" ht="10.5" customHeight="1" x14ac:dyDescent="0.2">
      <c r="A62" s="413"/>
      <c r="B62" s="482"/>
      <c r="C62" s="674"/>
      <c r="D62" s="176"/>
      <c r="E62" s="675"/>
      <c r="F62" s="675"/>
      <c r="G62" s="675"/>
      <c r="H62" s="675"/>
      <c r="I62" s="675"/>
      <c r="J62" s="675"/>
      <c r="K62" s="675"/>
      <c r="L62" s="675"/>
      <c r="M62" s="675"/>
      <c r="N62" s="675"/>
      <c r="O62" s="675"/>
      <c r="P62" s="675"/>
      <c r="Q62" s="675"/>
      <c r="R62" s="731"/>
      <c r="S62" s="88"/>
    </row>
    <row r="63" spans="1:21" s="443" customFormat="1" ht="10.5" customHeight="1" x14ac:dyDescent="0.2">
      <c r="A63" s="413"/>
      <c r="B63" s="482"/>
      <c r="C63" s="674"/>
      <c r="D63" s="176"/>
      <c r="E63" s="675"/>
      <c r="F63" s="675"/>
      <c r="G63" s="675"/>
      <c r="H63" s="675"/>
      <c r="I63" s="675"/>
      <c r="J63" s="675"/>
      <c r="K63" s="675"/>
      <c r="L63" s="675"/>
      <c r="M63" s="675"/>
      <c r="N63" s="675"/>
      <c r="O63" s="675"/>
      <c r="P63" s="675"/>
      <c r="Q63" s="675"/>
      <c r="R63" s="731"/>
      <c r="S63" s="88"/>
    </row>
    <row r="64" spans="1:21" s="443" customFormat="1" ht="10.5" customHeight="1" x14ac:dyDescent="0.2">
      <c r="A64" s="413"/>
      <c r="B64" s="482"/>
      <c r="C64" s="674"/>
      <c r="D64" s="176"/>
      <c r="E64" s="675"/>
      <c r="F64" s="675"/>
      <c r="G64" s="675"/>
      <c r="H64" s="675"/>
      <c r="I64" s="675"/>
      <c r="J64" s="675"/>
      <c r="K64" s="675"/>
      <c r="L64" s="675"/>
      <c r="M64" s="675"/>
      <c r="N64" s="675"/>
      <c r="O64" s="675"/>
      <c r="P64" s="675"/>
      <c r="Q64" s="675"/>
      <c r="R64" s="731"/>
      <c r="S64" s="88"/>
    </row>
    <row r="65" spans="1:26" s="443" customFormat="1" ht="10.5" customHeight="1" x14ac:dyDescent="0.2">
      <c r="A65" s="413"/>
      <c r="B65" s="482"/>
      <c r="C65" s="674"/>
      <c r="D65" s="176"/>
      <c r="E65" s="675"/>
      <c r="F65" s="675"/>
      <c r="G65" s="675"/>
      <c r="H65" s="675"/>
      <c r="I65" s="675"/>
      <c r="J65" s="675"/>
      <c r="K65" s="675"/>
      <c r="L65" s="675"/>
      <c r="M65" s="675"/>
      <c r="N65" s="675"/>
      <c r="O65" s="675"/>
      <c r="P65" s="675"/>
      <c r="Q65" s="675"/>
      <c r="R65" s="731"/>
      <c r="S65" s="88"/>
    </row>
    <row r="66" spans="1:26" s="443" customFormat="1" ht="10.5" customHeight="1" x14ac:dyDescent="0.2">
      <c r="A66" s="413"/>
      <c r="B66" s="482"/>
      <c r="C66" s="674"/>
      <c r="D66" s="176"/>
      <c r="E66" s="675"/>
      <c r="F66" s="675"/>
      <c r="G66" s="675"/>
      <c r="H66" s="675"/>
      <c r="I66" s="675"/>
      <c r="J66" s="675"/>
      <c r="K66" s="675"/>
      <c r="L66" s="675"/>
      <c r="M66" s="675"/>
      <c r="N66" s="675"/>
      <c r="O66" s="675"/>
      <c r="P66" s="675"/>
      <c r="Q66" s="675"/>
      <c r="R66" s="731"/>
      <c r="S66" s="88"/>
    </row>
    <row r="67" spans="1:26" s="443" customFormat="1" ht="10.5" customHeight="1" x14ac:dyDescent="0.2">
      <c r="A67" s="413"/>
      <c r="B67" s="482"/>
      <c r="C67" s="674"/>
      <c r="D67" s="176"/>
      <c r="E67" s="675"/>
      <c r="F67" s="675"/>
      <c r="G67" s="675"/>
      <c r="H67" s="675"/>
      <c r="I67" s="675"/>
      <c r="J67" s="675"/>
      <c r="K67" s="675"/>
      <c r="L67" s="675"/>
      <c r="M67" s="675"/>
      <c r="N67" s="675"/>
      <c r="O67" s="675"/>
      <c r="P67" s="675"/>
      <c r="Q67" s="675"/>
      <c r="R67" s="731"/>
      <c r="S67" s="88"/>
    </row>
    <row r="68" spans="1:26" s="443" customFormat="1" ht="10.5" customHeight="1" x14ac:dyDescent="0.2">
      <c r="A68" s="413"/>
      <c r="B68" s="482"/>
      <c r="C68" s="674"/>
      <c r="D68" s="176"/>
      <c r="E68" s="675"/>
      <c r="F68" s="675"/>
      <c r="G68" s="675"/>
      <c r="H68" s="675"/>
      <c r="I68" s="675"/>
      <c r="J68" s="675"/>
      <c r="K68" s="675"/>
      <c r="L68" s="675"/>
      <c r="M68" s="675"/>
      <c r="N68" s="675"/>
      <c r="O68" s="675"/>
      <c r="P68" s="675"/>
      <c r="Q68" s="675"/>
      <c r="R68" s="731"/>
      <c r="S68" s="88"/>
    </row>
    <row r="69" spans="1:26" s="443" customFormat="1" ht="10.5" customHeight="1" x14ac:dyDescent="0.2">
      <c r="A69" s="413"/>
      <c r="B69" s="482"/>
      <c r="C69" s="674"/>
      <c r="D69" s="176"/>
      <c r="E69" s="675"/>
      <c r="F69" s="675"/>
      <c r="G69" s="675"/>
      <c r="H69" s="675"/>
      <c r="I69" s="675"/>
      <c r="J69" s="675"/>
      <c r="K69" s="675"/>
      <c r="L69" s="675"/>
      <c r="M69" s="675"/>
      <c r="N69" s="675"/>
      <c r="O69" s="675"/>
      <c r="P69" s="675"/>
      <c r="Q69" s="675"/>
      <c r="R69" s="731"/>
      <c r="S69" s="88"/>
    </row>
    <row r="70" spans="1:26" s="443" customFormat="1" ht="17.25" customHeight="1" x14ac:dyDescent="0.2">
      <c r="A70" s="413"/>
      <c r="B70" s="482"/>
      <c r="C70" s="1666" t="s">
        <v>519</v>
      </c>
      <c r="D70" s="1666"/>
      <c r="E70" s="1666"/>
      <c r="F70" s="1666"/>
      <c r="G70" s="1666"/>
      <c r="H70" s="1666"/>
      <c r="I70" s="1666"/>
      <c r="J70" s="1666"/>
      <c r="K70" s="1666"/>
      <c r="L70" s="1666"/>
      <c r="M70" s="1666"/>
      <c r="N70" s="1666"/>
      <c r="O70" s="1666"/>
      <c r="P70" s="1666"/>
      <c r="Q70" s="1666"/>
      <c r="R70" s="731"/>
      <c r="S70" s="88"/>
    </row>
    <row r="71" spans="1:26" s="767" customFormat="1" ht="11.25" customHeight="1" x14ac:dyDescent="0.2">
      <c r="A71" s="425"/>
      <c r="B71" s="587"/>
      <c r="C71" s="1667" t="s">
        <v>521</v>
      </c>
      <c r="D71" s="1667"/>
      <c r="E71" s="1667"/>
      <c r="F71" s="1667"/>
      <c r="G71" s="1667"/>
      <c r="H71" s="1667"/>
      <c r="I71" s="1667"/>
      <c r="J71" s="1664" t="s">
        <v>514</v>
      </c>
      <c r="K71" s="1664"/>
      <c r="L71" s="1664"/>
      <c r="M71" s="1664"/>
      <c r="N71" s="1665" t="s">
        <v>513</v>
      </c>
      <c r="O71" s="1665"/>
      <c r="P71" s="1665"/>
      <c r="Q71" s="1665"/>
      <c r="R71" s="1302"/>
      <c r="S71" s="1302"/>
      <c r="T71" s="1693"/>
      <c r="U71" s="1693"/>
      <c r="V71" s="1693"/>
      <c r="W71" s="1693"/>
      <c r="X71" s="1693"/>
      <c r="Y71" s="1693"/>
      <c r="Z71" s="1693"/>
    </row>
    <row r="72" spans="1:26" s="443" customFormat="1" ht="9.75" customHeight="1" x14ac:dyDescent="0.2">
      <c r="A72" s="413"/>
      <c r="B72" s="482"/>
      <c r="C72" s="1303" t="s">
        <v>520</v>
      </c>
      <c r="D72" s="1303"/>
      <c r="R72" s="731"/>
      <c r="S72" s="88"/>
    </row>
    <row r="73" spans="1:26" x14ac:dyDescent="0.2">
      <c r="A73" s="413"/>
      <c r="B73" s="690">
        <v>20</v>
      </c>
      <c r="C73" s="1641">
        <v>42495</v>
      </c>
      <c r="D73" s="1641"/>
      <c r="E73" s="655"/>
      <c r="F73" s="691"/>
      <c r="G73" s="691"/>
      <c r="H73" s="691"/>
      <c r="I73" s="691"/>
      <c r="J73" s="692"/>
      <c r="K73" s="692"/>
      <c r="L73" s="692"/>
      <c r="M73" s="692"/>
      <c r="N73" s="693"/>
      <c r="O73" s="693"/>
      <c r="P73" s="693"/>
      <c r="Q73" s="973"/>
      <c r="R73" s="735"/>
      <c r="S73" s="973"/>
    </row>
  </sheetData>
  <mergeCells count="11">
    <mergeCell ref="J71:M71"/>
    <mergeCell ref="N71:Q71"/>
    <mergeCell ref="C70:Q70"/>
    <mergeCell ref="C73:D73"/>
    <mergeCell ref="C71:I71"/>
    <mergeCell ref="E1:Q1"/>
    <mergeCell ref="P3:Q3"/>
    <mergeCell ref="C34:D34"/>
    <mergeCell ref="C56:D56"/>
    <mergeCell ref="E6:M6"/>
    <mergeCell ref="N6:Q6"/>
  </mergeCells>
  <conditionalFormatting sqref="E7:Q7">
    <cfRule type="cellIs" dxfId="6"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T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206" bestFit="1" customWidth="1"/>
    <col min="14" max="16384" width="9.140625" style="101"/>
  </cols>
  <sheetData>
    <row r="1" spans="1:18" ht="13.5" customHeight="1" x14ac:dyDescent="0.2">
      <c r="A1" s="103"/>
      <c r="B1" s="839"/>
      <c r="C1" s="840" t="s">
        <v>398</v>
      </c>
      <c r="D1" s="841"/>
      <c r="E1" s="103"/>
      <c r="F1" s="103"/>
      <c r="G1" s="103"/>
      <c r="H1" s="103"/>
      <c r="I1" s="842"/>
      <c r="J1" s="103"/>
      <c r="K1" s="103"/>
      <c r="L1" s="100"/>
    </row>
    <row r="2" spans="1:18" ht="6" customHeight="1" x14ac:dyDescent="0.2">
      <c r="A2" s="346"/>
      <c r="B2" s="843"/>
      <c r="C2" s="844"/>
      <c r="D2" s="844"/>
      <c r="E2" s="845"/>
      <c r="F2" s="845"/>
      <c r="G2" s="845"/>
      <c r="H2" s="845"/>
      <c r="I2" s="846"/>
      <c r="J2" s="809"/>
      <c r="K2" s="345"/>
      <c r="L2" s="100"/>
    </row>
    <row r="3" spans="1:18" ht="6" customHeight="1" thickBot="1" x14ac:dyDescent="0.25">
      <c r="A3" s="346"/>
      <c r="B3" s="346"/>
      <c r="C3" s="103"/>
      <c r="D3" s="103"/>
      <c r="E3" s="103"/>
      <c r="F3" s="103"/>
      <c r="G3" s="103"/>
      <c r="H3" s="103"/>
      <c r="I3" s="103"/>
      <c r="J3" s="103"/>
      <c r="K3" s="347"/>
      <c r="L3" s="100"/>
    </row>
    <row r="4" spans="1:18" s="105" customFormat="1" ht="13.5" customHeight="1" thickBot="1" x14ac:dyDescent="0.25">
      <c r="A4" s="390"/>
      <c r="B4" s="346"/>
      <c r="C4" s="1677" t="s">
        <v>399</v>
      </c>
      <c r="D4" s="1678"/>
      <c r="E4" s="1678"/>
      <c r="F4" s="1678"/>
      <c r="G4" s="1678"/>
      <c r="H4" s="1678"/>
      <c r="I4" s="1678"/>
      <c r="J4" s="1679"/>
      <c r="K4" s="347"/>
      <c r="L4" s="104"/>
      <c r="M4" s="206"/>
    </row>
    <row r="5" spans="1:18" ht="15.75" customHeight="1" x14ac:dyDescent="0.2">
      <c r="A5" s="346"/>
      <c r="B5" s="346"/>
      <c r="C5" s="847" t="s">
        <v>69</v>
      </c>
      <c r="D5" s="106"/>
      <c r="E5" s="106"/>
      <c r="F5" s="106"/>
      <c r="G5" s="106"/>
      <c r="H5" s="106"/>
      <c r="I5" s="106"/>
      <c r="J5" s="848"/>
      <c r="K5" s="347"/>
      <c r="L5" s="100"/>
    </row>
    <row r="6" spans="1:18" ht="12" customHeight="1" x14ac:dyDescent="0.2">
      <c r="A6" s="346"/>
      <c r="B6" s="346"/>
      <c r="C6" s="106"/>
      <c r="D6" s="106"/>
      <c r="E6" s="849"/>
      <c r="F6" s="849"/>
      <c r="G6" s="849"/>
      <c r="H6" s="849"/>
      <c r="I6" s="849"/>
      <c r="J6" s="850"/>
      <c r="K6" s="347"/>
      <c r="L6" s="100"/>
    </row>
    <row r="7" spans="1:18" ht="24" customHeight="1" x14ac:dyDescent="0.2">
      <c r="A7" s="346"/>
      <c r="B7" s="346"/>
      <c r="C7" s="1680" t="s">
        <v>642</v>
      </c>
      <c r="D7" s="1681"/>
      <c r="E7" s="838" t="s">
        <v>68</v>
      </c>
      <c r="F7" s="838" t="s">
        <v>400</v>
      </c>
      <c r="G7" s="107" t="s">
        <v>401</v>
      </c>
      <c r="H7" s="107" t="s">
        <v>402</v>
      </c>
      <c r="I7" s="107"/>
      <c r="J7" s="851"/>
      <c r="K7" s="348"/>
      <c r="L7" s="108"/>
    </row>
    <row r="8" spans="1:18" s="858" customFormat="1" ht="3" customHeight="1" x14ac:dyDescent="0.2">
      <c r="A8" s="852"/>
      <c r="B8" s="346"/>
      <c r="C8" s="109"/>
      <c r="D8" s="853"/>
      <c r="E8" s="854"/>
      <c r="F8" s="855"/>
      <c r="G8" s="853"/>
      <c r="H8" s="853"/>
      <c r="I8" s="853"/>
      <c r="J8" s="853"/>
      <c r="K8" s="856"/>
      <c r="L8" s="857"/>
      <c r="M8" s="206"/>
    </row>
    <row r="9" spans="1:18" s="113" customFormat="1" ht="12.75" customHeight="1" x14ac:dyDescent="0.2">
      <c r="A9" s="391"/>
      <c r="B9" s="346"/>
      <c r="C9" s="111" t="s">
        <v>196</v>
      </c>
      <c r="D9" s="783" t="s">
        <v>196</v>
      </c>
      <c r="E9" s="806">
        <v>4.2</v>
      </c>
      <c r="F9" s="806">
        <v>7</v>
      </c>
      <c r="G9" s="806">
        <v>4.3</v>
      </c>
      <c r="H9" s="806">
        <v>4</v>
      </c>
      <c r="I9" s="112">
        <f>IFERROR(H9/G9,":")</f>
        <v>0.93023255813953487</v>
      </c>
      <c r="J9" s="859"/>
      <c r="K9" s="349"/>
      <c r="L9" s="110"/>
      <c r="M9" s="895"/>
      <c r="Q9" s="978"/>
      <c r="R9" s="977"/>
    </row>
    <row r="10" spans="1:18" ht="12.75" customHeight="1" x14ac:dyDescent="0.2">
      <c r="A10" s="346"/>
      <c r="B10" s="346"/>
      <c r="C10" s="111" t="s">
        <v>197</v>
      </c>
      <c r="D10" s="783" t="s">
        <v>197</v>
      </c>
      <c r="E10" s="806">
        <v>5.8</v>
      </c>
      <c r="F10" s="806">
        <v>10.4</v>
      </c>
      <c r="G10" s="806">
        <v>6.2</v>
      </c>
      <c r="H10" s="806">
        <v>5.3</v>
      </c>
      <c r="I10" s="112">
        <f t="shared" ref="I10:I39" si="0">IFERROR(H10/G10,":")</f>
        <v>0.85483870967741926</v>
      </c>
      <c r="J10" s="859"/>
      <c r="K10" s="350"/>
      <c r="L10" s="102"/>
      <c r="M10" s="895"/>
      <c r="P10" s="113"/>
      <c r="Q10" s="979"/>
      <c r="R10" s="977"/>
    </row>
    <row r="11" spans="1:18" ht="12.75" customHeight="1" x14ac:dyDescent="0.2">
      <c r="A11" s="346"/>
      <c r="B11" s="346"/>
      <c r="C11" s="111" t="s">
        <v>198</v>
      </c>
      <c r="D11" s="783" t="s">
        <v>198</v>
      </c>
      <c r="E11" s="806">
        <v>8.6999999999999993</v>
      </c>
      <c r="F11" s="806">
        <v>24.6</v>
      </c>
      <c r="G11" s="806">
        <v>9.3000000000000007</v>
      </c>
      <c r="H11" s="806">
        <v>8</v>
      </c>
      <c r="I11" s="112">
        <f t="shared" si="0"/>
        <v>0.86021505376344076</v>
      </c>
      <c r="J11" s="859"/>
      <c r="K11" s="350"/>
      <c r="L11" s="102"/>
      <c r="M11" s="895"/>
      <c r="N11" s="1695"/>
      <c r="O11" s="1695"/>
      <c r="P11" s="1696"/>
      <c r="Q11" s="979"/>
      <c r="R11" s="977"/>
    </row>
    <row r="12" spans="1:18" ht="12.75" customHeight="1" x14ac:dyDescent="0.2">
      <c r="A12" s="346"/>
      <c r="B12" s="346"/>
      <c r="C12" s="111" t="s">
        <v>372</v>
      </c>
      <c r="D12" s="783" t="s">
        <v>372</v>
      </c>
      <c r="E12" s="806">
        <v>11.6</v>
      </c>
      <c r="F12" s="806">
        <v>27.7</v>
      </c>
      <c r="G12" s="806">
        <v>11.8</v>
      </c>
      <c r="H12" s="806">
        <v>11.3</v>
      </c>
      <c r="I12" s="112">
        <f t="shared" si="0"/>
        <v>0.9576271186440678</v>
      </c>
      <c r="J12" s="859"/>
      <c r="K12" s="350"/>
      <c r="L12" s="102"/>
      <c r="M12" s="895"/>
      <c r="N12" s="1695"/>
      <c r="O12" s="1697"/>
      <c r="P12" s="1696"/>
      <c r="Q12" s="979"/>
      <c r="R12" s="977"/>
    </row>
    <row r="13" spans="1:18" ht="12.75" customHeight="1" x14ac:dyDescent="0.2">
      <c r="A13" s="346"/>
      <c r="B13" s="346"/>
      <c r="C13" s="111"/>
      <c r="D13" s="783" t="s">
        <v>380</v>
      </c>
      <c r="E13" s="806">
        <v>14.6</v>
      </c>
      <c r="F13" s="806">
        <v>38.9</v>
      </c>
      <c r="G13" s="806">
        <v>14</v>
      </c>
      <c r="H13" s="806">
        <v>15.3</v>
      </c>
      <c r="I13" s="112">
        <f t="shared" si="0"/>
        <v>1.092857142857143</v>
      </c>
      <c r="J13" s="859"/>
      <c r="K13" s="350"/>
      <c r="L13" s="102"/>
      <c r="M13" s="895"/>
      <c r="N13" s="1695"/>
      <c r="O13" s="1697"/>
      <c r="P13" s="1695"/>
      <c r="Q13" s="979"/>
      <c r="R13" s="977"/>
    </row>
    <row r="14" spans="1:18" ht="12.75" customHeight="1" x14ac:dyDescent="0.2">
      <c r="A14" s="346"/>
      <c r="B14" s="346"/>
      <c r="C14" s="111" t="s">
        <v>199</v>
      </c>
      <c r="D14" s="783" t="s">
        <v>199</v>
      </c>
      <c r="E14" s="806">
        <v>10.199999999999999</v>
      </c>
      <c r="F14" s="806">
        <v>24.2</v>
      </c>
      <c r="G14" s="806">
        <v>8.8000000000000007</v>
      </c>
      <c r="H14" s="806">
        <v>11.9</v>
      </c>
      <c r="I14" s="112">
        <f t="shared" si="0"/>
        <v>1.3522727272727273</v>
      </c>
      <c r="J14" s="859"/>
      <c r="K14" s="350"/>
      <c r="L14" s="102"/>
      <c r="M14" s="895"/>
      <c r="N14" s="1695"/>
      <c r="O14" s="1697"/>
      <c r="P14" s="1695"/>
      <c r="Q14" s="979"/>
      <c r="R14" s="977"/>
    </row>
    <row r="15" spans="1:18" ht="12.75" customHeight="1" x14ac:dyDescent="0.2">
      <c r="A15" s="346"/>
      <c r="B15" s="346"/>
      <c r="C15" s="111" t="s">
        <v>373</v>
      </c>
      <c r="D15" s="783" t="s">
        <v>381</v>
      </c>
      <c r="E15" s="806">
        <v>7.8</v>
      </c>
      <c r="F15" s="806">
        <v>16.3</v>
      </c>
      <c r="G15" s="806">
        <v>7.5</v>
      </c>
      <c r="H15" s="806">
        <v>8.1999999999999993</v>
      </c>
      <c r="I15" s="112">
        <f t="shared" si="0"/>
        <v>1.0933333333333333</v>
      </c>
      <c r="J15" s="859"/>
      <c r="K15" s="350"/>
      <c r="L15" s="102"/>
      <c r="M15" s="895"/>
      <c r="N15" s="1695"/>
      <c r="O15" s="1695"/>
      <c r="P15" s="1696"/>
      <c r="Q15" s="979"/>
      <c r="R15" s="977"/>
    </row>
    <row r="16" spans="1:18" ht="12.75" customHeight="1" x14ac:dyDescent="0.2">
      <c r="A16" s="346"/>
      <c r="B16" s="346"/>
      <c r="C16" s="111" t="s">
        <v>200</v>
      </c>
      <c r="D16" s="783" t="s">
        <v>200</v>
      </c>
      <c r="E16" s="806">
        <v>20.100000000000001</v>
      </c>
      <c r="F16" s="806">
        <v>45</v>
      </c>
      <c r="G16" s="806">
        <v>18.399999999999999</v>
      </c>
      <c r="H16" s="806">
        <v>22.1</v>
      </c>
      <c r="I16" s="112">
        <f t="shared" si="0"/>
        <v>1.2010869565217392</v>
      </c>
      <c r="J16" s="859"/>
      <c r="K16" s="350"/>
      <c r="L16" s="102"/>
      <c r="M16" s="895"/>
      <c r="N16" s="1695"/>
      <c r="O16" s="1695"/>
      <c r="P16" s="1696"/>
      <c r="Q16" s="979"/>
      <c r="R16" s="977"/>
    </row>
    <row r="17" spans="1:18" ht="12.75" customHeight="1" x14ac:dyDescent="0.2">
      <c r="A17" s="346"/>
      <c r="B17" s="346"/>
      <c r="C17" s="111" t="s">
        <v>374</v>
      </c>
      <c r="D17" s="783" t="s">
        <v>374</v>
      </c>
      <c r="E17" s="806">
        <v>6.8</v>
      </c>
      <c r="F17" s="806">
        <v>11.6</v>
      </c>
      <c r="G17" s="806">
        <v>7.4</v>
      </c>
      <c r="H17" s="806">
        <v>6.2</v>
      </c>
      <c r="I17" s="112">
        <f t="shared" si="0"/>
        <v>0.83783783783783783</v>
      </c>
      <c r="J17" s="859"/>
      <c r="K17" s="350"/>
      <c r="L17" s="102"/>
      <c r="M17" s="895"/>
      <c r="N17" s="1695"/>
      <c r="O17" s="1695"/>
      <c r="P17" s="1696"/>
      <c r="Q17" s="979"/>
      <c r="R17" s="977"/>
    </row>
    <row r="18" spans="1:18" ht="12.75" customHeight="1" x14ac:dyDescent="0.2">
      <c r="A18" s="346"/>
      <c r="B18" s="346"/>
      <c r="C18" s="111" t="s">
        <v>201</v>
      </c>
      <c r="D18" s="783" t="s">
        <v>201</v>
      </c>
      <c r="E18" s="806">
        <v>9.1</v>
      </c>
      <c r="F18" s="806">
        <v>22.2</v>
      </c>
      <c r="G18" s="806">
        <v>9.4</v>
      </c>
      <c r="H18" s="806">
        <v>8.8000000000000007</v>
      </c>
      <c r="I18" s="112">
        <f t="shared" si="0"/>
        <v>0.93617021276595747</v>
      </c>
      <c r="J18" s="859"/>
      <c r="K18" s="350"/>
      <c r="L18" s="102"/>
      <c r="M18" s="895"/>
      <c r="N18" s="1698"/>
      <c r="O18" s="1695"/>
      <c r="P18" s="1695"/>
      <c r="Q18" s="979"/>
      <c r="R18" s="977"/>
    </row>
    <row r="19" spans="1:18" ht="12.75" customHeight="1" x14ac:dyDescent="0.2">
      <c r="A19" s="346"/>
      <c r="B19" s="346"/>
      <c r="C19" s="111" t="s">
        <v>202</v>
      </c>
      <c r="D19" s="783" t="s">
        <v>202</v>
      </c>
      <c r="E19" s="806">
        <v>9.9</v>
      </c>
      <c r="F19" s="806">
        <v>23.5</v>
      </c>
      <c r="G19" s="806">
        <v>10.199999999999999</v>
      </c>
      <c r="H19" s="806">
        <v>9.5</v>
      </c>
      <c r="I19" s="112">
        <f t="shared" si="0"/>
        <v>0.93137254901960786</v>
      </c>
      <c r="J19" s="859"/>
      <c r="K19" s="350"/>
      <c r="L19" s="102"/>
      <c r="M19" s="895"/>
      <c r="N19" s="1698"/>
      <c r="O19" s="1695"/>
      <c r="P19" s="1695"/>
      <c r="Q19" s="979"/>
      <c r="R19" s="977"/>
    </row>
    <row r="20" spans="1:18" s="115" customFormat="1" ht="12.75" customHeight="1" x14ac:dyDescent="0.2">
      <c r="A20" s="392"/>
      <c r="B20" s="346"/>
      <c r="C20" s="111" t="s">
        <v>356</v>
      </c>
      <c r="D20" s="783" t="s">
        <v>375</v>
      </c>
      <c r="E20" s="806">
        <v>24.2</v>
      </c>
      <c r="F20" s="806">
        <v>51.4</v>
      </c>
      <c r="G20" s="806">
        <v>20.6</v>
      </c>
      <c r="H20" s="806">
        <v>28.7</v>
      </c>
      <c r="I20" s="112">
        <f t="shared" si="0"/>
        <v>1.3932038834951455</v>
      </c>
      <c r="J20" s="860"/>
      <c r="K20" s="351"/>
      <c r="L20" s="114"/>
      <c r="M20" s="895"/>
      <c r="N20" s="1699"/>
      <c r="O20" s="1699"/>
      <c r="P20" s="1699"/>
      <c r="Q20" s="980"/>
      <c r="R20" s="977"/>
    </row>
    <row r="21" spans="1:18" ht="12.75" customHeight="1" x14ac:dyDescent="0.2">
      <c r="A21" s="346"/>
      <c r="B21" s="346"/>
      <c r="C21" s="111" t="s">
        <v>203</v>
      </c>
      <c r="D21" s="783" t="s">
        <v>382</v>
      </c>
      <c r="E21" s="806">
        <v>6.4</v>
      </c>
      <c r="F21" s="806">
        <v>11.2</v>
      </c>
      <c r="G21" s="806">
        <v>6</v>
      </c>
      <c r="H21" s="806">
        <v>6.9</v>
      </c>
      <c r="I21" s="112">
        <f t="shared" si="0"/>
        <v>1.1500000000000001</v>
      </c>
      <c r="J21" s="859"/>
      <c r="K21" s="350"/>
      <c r="L21" s="102"/>
      <c r="M21" s="895"/>
      <c r="N21" s="1695"/>
      <c r="O21" s="1695"/>
      <c r="P21" s="1695"/>
      <c r="Q21" s="979"/>
      <c r="R21" s="977"/>
    </row>
    <row r="22" spans="1:18" s="117" customFormat="1" ht="12.75" customHeight="1" x14ac:dyDescent="0.2">
      <c r="A22" s="393"/>
      <c r="B22" s="346"/>
      <c r="C22" s="111" t="s">
        <v>204</v>
      </c>
      <c r="D22" s="783" t="s">
        <v>204</v>
      </c>
      <c r="E22" s="806">
        <v>8.4</v>
      </c>
      <c r="F22" s="806">
        <v>18</v>
      </c>
      <c r="G22" s="806">
        <v>9.9</v>
      </c>
      <c r="H22" s="806">
        <v>6.6</v>
      </c>
      <c r="I22" s="112">
        <f t="shared" si="0"/>
        <v>0.66666666666666663</v>
      </c>
      <c r="J22" s="860"/>
      <c r="K22" s="352"/>
      <c r="L22" s="116"/>
      <c r="M22" s="895"/>
      <c r="Q22" s="981"/>
      <c r="R22" s="977"/>
    </row>
    <row r="23" spans="1:18" s="119" customFormat="1" ht="12.75" customHeight="1" x14ac:dyDescent="0.2">
      <c r="A23" s="353"/>
      <c r="B23" s="353"/>
      <c r="C23" s="111" t="s">
        <v>205</v>
      </c>
      <c r="D23" s="783" t="s">
        <v>205</v>
      </c>
      <c r="E23" s="806">
        <v>11.7</v>
      </c>
      <c r="F23" s="806">
        <v>36.9</v>
      </c>
      <c r="G23" s="806">
        <v>10.8</v>
      </c>
      <c r="H23" s="806">
        <v>12.8</v>
      </c>
      <c r="I23" s="112">
        <f t="shared" si="0"/>
        <v>1.1851851851851851</v>
      </c>
      <c r="J23" s="859"/>
      <c r="K23" s="350"/>
      <c r="L23" s="118"/>
      <c r="M23" s="895"/>
      <c r="Q23" s="979"/>
      <c r="R23" s="977"/>
    </row>
    <row r="24" spans="1:18" ht="12.75" customHeight="1" x14ac:dyDescent="0.2">
      <c r="A24" s="346"/>
      <c r="B24" s="346"/>
      <c r="C24" s="111" t="s">
        <v>206</v>
      </c>
      <c r="D24" s="783" t="s">
        <v>206</v>
      </c>
      <c r="E24" s="806">
        <v>6.2</v>
      </c>
      <c r="F24" s="806">
        <v>13.8</v>
      </c>
      <c r="G24" s="806">
        <v>5.6</v>
      </c>
      <c r="H24" s="806">
        <v>7</v>
      </c>
      <c r="I24" s="112">
        <f t="shared" si="0"/>
        <v>1.25</v>
      </c>
      <c r="J24" s="859"/>
      <c r="K24" s="350"/>
      <c r="L24" s="102"/>
      <c r="M24" s="895"/>
      <c r="Q24" s="979"/>
      <c r="R24" s="977"/>
    </row>
    <row r="25" spans="1:18" ht="12.75" customHeight="1" x14ac:dyDescent="0.2">
      <c r="A25" s="346"/>
      <c r="B25" s="346"/>
      <c r="C25" s="111" t="s">
        <v>207</v>
      </c>
      <c r="D25" s="783" t="s">
        <v>207</v>
      </c>
      <c r="E25" s="806">
        <v>4.3</v>
      </c>
      <c r="F25" s="806">
        <v>8.9</v>
      </c>
      <c r="G25" s="806">
        <v>4.0999999999999996</v>
      </c>
      <c r="H25" s="806">
        <v>4.8</v>
      </c>
      <c r="I25" s="112">
        <f t="shared" si="0"/>
        <v>1.1707317073170733</v>
      </c>
      <c r="J25" s="859"/>
      <c r="K25" s="350"/>
      <c r="L25" s="102"/>
      <c r="M25" s="895"/>
      <c r="Q25" s="979"/>
      <c r="R25" s="977"/>
    </row>
    <row r="26" spans="1:18" s="121" customFormat="1" ht="12.75" customHeight="1" x14ac:dyDescent="0.2">
      <c r="A26" s="354"/>
      <c r="B26" s="354"/>
      <c r="C26" s="109" t="s">
        <v>73</v>
      </c>
      <c r="D26" s="861" t="s">
        <v>73</v>
      </c>
      <c r="E26" s="862">
        <v>12</v>
      </c>
      <c r="F26" s="862">
        <v>29.9</v>
      </c>
      <c r="G26" s="862">
        <v>11.9</v>
      </c>
      <c r="H26" s="862">
        <v>12</v>
      </c>
      <c r="I26" s="863">
        <f t="shared" si="0"/>
        <v>1.0084033613445378</v>
      </c>
      <c r="J26" s="860"/>
      <c r="K26" s="355"/>
      <c r="L26" s="120"/>
      <c r="M26" s="895"/>
      <c r="Q26" s="981"/>
      <c r="R26" s="977"/>
    </row>
    <row r="27" spans="1:18" s="123" customFormat="1" ht="12.75" customHeight="1" x14ac:dyDescent="0.2">
      <c r="A27" s="356"/>
      <c r="B27" s="394"/>
      <c r="C27" s="398" t="s">
        <v>208</v>
      </c>
      <c r="D27" s="784" t="s">
        <v>208</v>
      </c>
      <c r="E27" s="807">
        <v>10.199999999999999</v>
      </c>
      <c r="F27" s="807">
        <v>21.1</v>
      </c>
      <c r="G27" s="807">
        <v>9.8000000000000007</v>
      </c>
      <c r="H27" s="807">
        <v>10.6</v>
      </c>
      <c r="I27" s="864">
        <f t="shared" si="0"/>
        <v>1.0816326530612244</v>
      </c>
      <c r="J27" s="865"/>
      <c r="K27" s="357"/>
      <c r="L27" s="122"/>
      <c r="M27" s="895"/>
      <c r="Q27" s="101"/>
    </row>
    <row r="28" spans="1:18" ht="12.75" customHeight="1" x14ac:dyDescent="0.2">
      <c r="A28" s="346"/>
      <c r="B28" s="346"/>
      <c r="C28" s="111" t="s">
        <v>209</v>
      </c>
      <c r="D28" s="783" t="s">
        <v>209</v>
      </c>
      <c r="E28" s="806">
        <v>7.1</v>
      </c>
      <c r="F28" s="806">
        <v>17.399999999999999</v>
      </c>
      <c r="G28" s="806">
        <v>7.3</v>
      </c>
      <c r="H28" s="806">
        <v>6.8</v>
      </c>
      <c r="I28" s="112">
        <f t="shared" si="0"/>
        <v>0.93150684931506844</v>
      </c>
      <c r="J28" s="859"/>
      <c r="K28" s="350"/>
      <c r="L28" s="102"/>
      <c r="M28" s="895"/>
    </row>
    <row r="29" spans="1:18" ht="12.75" customHeight="1" x14ac:dyDescent="0.2">
      <c r="A29" s="346"/>
      <c r="B29" s="346"/>
      <c r="C29" s="111" t="s">
        <v>210</v>
      </c>
      <c r="D29" s="783" t="s">
        <v>210</v>
      </c>
      <c r="E29" s="806">
        <v>6</v>
      </c>
      <c r="F29" s="806">
        <v>11.6</v>
      </c>
      <c r="G29" s="806">
        <v>5.4</v>
      </c>
      <c r="H29" s="806">
        <v>6.7</v>
      </c>
      <c r="I29" s="112">
        <f t="shared" si="0"/>
        <v>1.2407407407407407</v>
      </c>
      <c r="J29" s="859"/>
      <c r="K29" s="350"/>
      <c r="L29" s="102"/>
      <c r="M29" s="895"/>
    </row>
    <row r="30" spans="1:18" ht="12.75" customHeight="1" x14ac:dyDescent="0.2">
      <c r="A30" s="346"/>
      <c r="B30" s="346"/>
      <c r="C30" s="111" t="s">
        <v>358</v>
      </c>
      <c r="D30" s="783" t="s">
        <v>377</v>
      </c>
      <c r="E30" s="806">
        <v>5.6</v>
      </c>
      <c r="F30" s="806">
        <v>14.2</v>
      </c>
      <c r="G30" s="806">
        <v>5.4</v>
      </c>
      <c r="H30" s="806">
        <v>5.9</v>
      </c>
      <c r="I30" s="112">
        <f t="shared" si="0"/>
        <v>1.0925925925925926</v>
      </c>
      <c r="J30" s="859"/>
      <c r="K30" s="350"/>
      <c r="L30" s="102"/>
      <c r="M30" s="895"/>
    </row>
    <row r="31" spans="1:18" ht="12.75" customHeight="1" x14ac:dyDescent="0.2">
      <c r="A31" s="346"/>
      <c r="B31" s="346"/>
      <c r="C31" s="111" t="s">
        <v>345</v>
      </c>
      <c r="D31" s="783" t="s">
        <v>378</v>
      </c>
      <c r="E31" s="806">
        <v>9.6</v>
      </c>
      <c r="F31" s="806">
        <v>14.3</v>
      </c>
      <c r="G31" s="806">
        <v>10</v>
      </c>
      <c r="H31" s="806">
        <v>9.3000000000000007</v>
      </c>
      <c r="I31" s="112">
        <f t="shared" si="0"/>
        <v>0.93</v>
      </c>
      <c r="J31" s="859"/>
      <c r="K31" s="350"/>
      <c r="L31" s="102"/>
      <c r="M31" s="895"/>
    </row>
    <row r="32" spans="1:18" ht="12.75" customHeight="1" x14ac:dyDescent="0.2">
      <c r="A32" s="346"/>
      <c r="B32" s="346"/>
      <c r="C32" s="111" t="s">
        <v>242</v>
      </c>
      <c r="D32" s="783" t="s">
        <v>383</v>
      </c>
      <c r="E32" s="806">
        <v>8.1999999999999993</v>
      </c>
      <c r="F32" s="806">
        <v>13.8</v>
      </c>
      <c r="G32" s="806">
        <v>9.5</v>
      </c>
      <c r="H32" s="806">
        <v>7</v>
      </c>
      <c r="I32" s="112">
        <f t="shared" si="0"/>
        <v>0.73684210526315785</v>
      </c>
      <c r="J32" s="859"/>
      <c r="K32" s="350"/>
      <c r="L32" s="102"/>
      <c r="M32" s="895"/>
    </row>
    <row r="33" spans="1:20" s="126" customFormat="1" ht="12.75" customHeight="1" x14ac:dyDescent="0.2">
      <c r="A33" s="395"/>
      <c r="B33" s="346"/>
      <c r="C33" s="111" t="s">
        <v>211</v>
      </c>
      <c r="D33" s="783" t="s">
        <v>211</v>
      </c>
      <c r="E33" s="806">
        <v>6.3</v>
      </c>
      <c r="F33" s="806">
        <v>17.100000000000001</v>
      </c>
      <c r="G33" s="806">
        <v>6.1</v>
      </c>
      <c r="H33" s="806">
        <v>6.5</v>
      </c>
      <c r="I33" s="112">
        <f t="shared" si="0"/>
        <v>1.0655737704918034</v>
      </c>
      <c r="J33" s="859"/>
      <c r="K33" s="358"/>
      <c r="L33" s="124"/>
      <c r="M33" s="895"/>
    </row>
    <row r="34" spans="1:20" ht="12.75" customHeight="1" x14ac:dyDescent="0.2">
      <c r="A34" s="346"/>
      <c r="B34" s="346"/>
      <c r="C34" s="111" t="s">
        <v>357</v>
      </c>
      <c r="D34" s="783" t="s">
        <v>376</v>
      </c>
      <c r="E34" s="806">
        <v>4.9000000000000004</v>
      </c>
      <c r="F34" s="806">
        <v>13</v>
      </c>
      <c r="G34" s="806">
        <v>5</v>
      </c>
      <c r="H34" s="806">
        <v>4.8</v>
      </c>
      <c r="I34" s="112">
        <f t="shared" si="0"/>
        <v>0.96</v>
      </c>
      <c r="J34" s="859"/>
      <c r="K34" s="350"/>
      <c r="L34" s="102"/>
      <c r="M34" s="895"/>
    </row>
    <row r="35" spans="1:20" ht="12.75" customHeight="1" x14ac:dyDescent="0.2">
      <c r="A35" s="346"/>
      <c r="B35" s="346"/>
      <c r="C35" s="111" t="s">
        <v>212</v>
      </c>
      <c r="D35" s="783" t="s">
        <v>212</v>
      </c>
      <c r="E35" s="806">
        <v>4.0999999999999996</v>
      </c>
      <c r="F35" s="806">
        <v>9.5</v>
      </c>
      <c r="G35" s="806">
        <v>3.5</v>
      </c>
      <c r="H35" s="806">
        <v>4.8</v>
      </c>
      <c r="I35" s="112">
        <f t="shared" si="0"/>
        <v>1.3714285714285714</v>
      </c>
      <c r="J35" s="859"/>
      <c r="K35" s="350"/>
      <c r="L35" s="102"/>
      <c r="M35" s="895"/>
    </row>
    <row r="36" spans="1:20" s="117" customFormat="1" ht="12.75" customHeight="1" x14ac:dyDescent="0.2">
      <c r="A36" s="393"/>
      <c r="B36" s="346"/>
      <c r="C36" s="111" t="s">
        <v>379</v>
      </c>
      <c r="D36" s="783" t="s">
        <v>379</v>
      </c>
      <c r="E36" s="806">
        <v>6.4</v>
      </c>
      <c r="F36" s="806" t="s">
        <v>643</v>
      </c>
      <c r="G36" s="806">
        <v>7.2</v>
      </c>
      <c r="H36" s="806">
        <v>5.3</v>
      </c>
      <c r="I36" s="112">
        <f t="shared" si="0"/>
        <v>0.73611111111111105</v>
      </c>
      <c r="J36" s="860"/>
      <c r="K36" s="352"/>
      <c r="L36" s="116"/>
      <c r="M36" s="895"/>
    </row>
    <row r="37" spans="1:20" ht="12.75" customHeight="1" x14ac:dyDescent="0.2">
      <c r="A37" s="346"/>
      <c r="B37" s="346"/>
      <c r="C37" s="111" t="s">
        <v>213</v>
      </c>
      <c r="D37" s="783" t="s">
        <v>213</v>
      </c>
      <c r="E37" s="806">
        <v>6.7</v>
      </c>
      <c r="F37" s="806">
        <v>18.399999999999999</v>
      </c>
      <c r="G37" s="806">
        <v>7.1</v>
      </c>
      <c r="H37" s="806">
        <v>6.3</v>
      </c>
      <c r="I37" s="112">
        <f t="shared" si="0"/>
        <v>0.88732394366197187</v>
      </c>
      <c r="J37" s="859"/>
      <c r="K37" s="350"/>
      <c r="L37" s="102"/>
      <c r="M37" s="895"/>
    </row>
    <row r="38" spans="1:20" s="123" customFormat="1" ht="12.75" customHeight="1" x14ac:dyDescent="0.2">
      <c r="A38" s="356"/>
      <c r="B38" s="396"/>
      <c r="C38" s="398" t="s">
        <v>214</v>
      </c>
      <c r="D38" s="784" t="s">
        <v>384</v>
      </c>
      <c r="E38" s="807">
        <v>8.6999999999999993</v>
      </c>
      <c r="F38" s="807">
        <v>18.8</v>
      </c>
      <c r="G38" s="807">
        <v>8.5</v>
      </c>
      <c r="H38" s="807">
        <v>9</v>
      </c>
      <c r="I38" s="864">
        <f t="shared" si="0"/>
        <v>1.0588235294117647</v>
      </c>
      <c r="J38" s="865"/>
      <c r="K38" s="357"/>
      <c r="L38" s="122"/>
      <c r="M38" s="895"/>
    </row>
    <row r="39" spans="1:20" ht="23.25" customHeight="1" x14ac:dyDescent="0.2">
      <c r="A39" s="346"/>
      <c r="B39" s="346"/>
      <c r="C39" s="111" t="s">
        <v>403</v>
      </c>
      <c r="D39" s="785" t="s">
        <v>403</v>
      </c>
      <c r="E39" s="806">
        <v>5</v>
      </c>
      <c r="F39" s="806">
        <v>10.8</v>
      </c>
      <c r="G39" s="806">
        <v>5</v>
      </c>
      <c r="H39" s="806">
        <v>5</v>
      </c>
      <c r="I39" s="112">
        <f t="shared" si="0"/>
        <v>1</v>
      </c>
      <c r="J39" s="859"/>
      <c r="K39" s="350"/>
      <c r="L39" s="102"/>
      <c r="M39" s="895"/>
    </row>
    <row r="40" spans="1:20" s="132" customFormat="1" ht="12" customHeight="1" x14ac:dyDescent="0.2">
      <c r="A40" s="397"/>
      <c r="B40" s="346"/>
      <c r="C40" s="127"/>
      <c r="D40" s="128"/>
      <c r="E40" s="129"/>
      <c r="F40" s="129"/>
      <c r="G40" s="130"/>
      <c r="H40" s="130"/>
      <c r="I40" s="130"/>
      <c r="J40" s="130"/>
      <c r="K40" s="359"/>
      <c r="L40" s="131"/>
      <c r="M40" s="206"/>
    </row>
    <row r="41" spans="1:20" ht="17.25" customHeight="1" x14ac:dyDescent="0.2">
      <c r="A41" s="346"/>
      <c r="B41" s="346"/>
      <c r="C41" s="892"/>
      <c r="D41" s="892"/>
      <c r="E41" s="893"/>
      <c r="F41" s="1672"/>
      <c r="G41" s="1672"/>
      <c r="H41" s="1672"/>
      <c r="I41" s="1672"/>
      <c r="J41" s="1672"/>
      <c r="K41" s="360"/>
      <c r="L41" s="100"/>
    </row>
    <row r="42" spans="1:20" ht="17.25" customHeight="1" x14ac:dyDescent="0.2">
      <c r="A42" s="346"/>
      <c r="B42" s="346"/>
      <c r="C42" s="892"/>
      <c r="D42" s="1676" t="s">
        <v>509</v>
      </c>
      <c r="E42" s="1671"/>
      <c r="F42" s="1671"/>
      <c r="G42" s="894"/>
      <c r="H42" s="894"/>
      <c r="I42" s="1672"/>
      <c r="J42" s="1672"/>
      <c r="K42" s="360"/>
      <c r="L42" s="100"/>
      <c r="N42" s="1397"/>
      <c r="O42" s="1397"/>
      <c r="P42" s="1397"/>
      <c r="Q42" s="1397"/>
      <c r="R42" s="1397"/>
      <c r="T42" s="119"/>
    </row>
    <row r="43" spans="1:20" ht="17.25" customHeight="1" x14ac:dyDescent="0.2">
      <c r="A43" s="346"/>
      <c r="B43" s="346"/>
      <c r="C43" s="892"/>
      <c r="D43" s="1671"/>
      <c r="E43" s="1671"/>
      <c r="F43" s="1671"/>
      <c r="G43" s="894"/>
      <c r="H43" s="894"/>
      <c r="I43" s="1672"/>
      <c r="J43" s="1672"/>
      <c r="K43" s="360"/>
      <c r="L43" s="100"/>
      <c r="N43" s="1397"/>
      <c r="O43" s="1397"/>
      <c r="P43" s="1397"/>
      <c r="Q43" s="1397"/>
      <c r="R43" s="1397"/>
    </row>
    <row r="44" spans="1:20" ht="17.25" customHeight="1" x14ac:dyDescent="0.2">
      <c r="A44" s="346"/>
      <c r="B44" s="346"/>
      <c r="C44" s="892"/>
      <c r="D44" s="1671" t="s">
        <v>510</v>
      </c>
      <c r="E44" s="1671"/>
      <c r="F44" s="1671"/>
      <c r="G44" s="894"/>
      <c r="H44" s="894"/>
      <c r="I44" s="1672"/>
      <c r="J44" s="1672"/>
      <c r="K44" s="360"/>
      <c r="L44" s="100"/>
      <c r="N44" s="1397"/>
      <c r="O44" s="1397"/>
      <c r="P44" s="1397"/>
      <c r="Q44" s="1397"/>
      <c r="R44" s="1397"/>
    </row>
    <row r="45" spans="1:20" ht="17.25" customHeight="1" x14ac:dyDescent="0.2">
      <c r="A45" s="346"/>
      <c r="B45" s="346"/>
      <c r="C45" s="892"/>
      <c r="D45" s="1671"/>
      <c r="E45" s="1671"/>
      <c r="F45" s="1671"/>
      <c r="G45" s="894"/>
      <c r="H45" s="894"/>
      <c r="I45" s="1672"/>
      <c r="J45" s="1672"/>
      <c r="K45" s="360"/>
      <c r="L45" s="100"/>
    </row>
    <row r="46" spans="1:20" ht="17.25" customHeight="1" x14ac:dyDescent="0.2">
      <c r="A46" s="346"/>
      <c r="B46" s="346"/>
      <c r="C46" s="892"/>
      <c r="D46" s="1671"/>
      <c r="E46" s="1671"/>
      <c r="F46" s="1671"/>
      <c r="G46" s="894"/>
      <c r="H46" s="894"/>
      <c r="I46" s="1672"/>
      <c r="J46" s="1672"/>
      <c r="K46" s="360"/>
      <c r="L46" s="100"/>
      <c r="N46" s="1397"/>
      <c r="O46" s="1397"/>
      <c r="P46" s="1397"/>
      <c r="Q46" s="1397"/>
      <c r="R46" s="1397"/>
      <c r="T46" s="119"/>
    </row>
    <row r="47" spans="1:20" ht="17.25" customHeight="1" x14ac:dyDescent="0.2">
      <c r="A47" s="346"/>
      <c r="B47" s="346"/>
      <c r="C47" s="892"/>
      <c r="D47" s="1671" t="s">
        <v>508</v>
      </c>
      <c r="E47" s="1671"/>
      <c r="F47" s="1671"/>
      <c r="G47" s="894"/>
      <c r="H47" s="894"/>
      <c r="I47" s="1672"/>
      <c r="J47" s="1672"/>
      <c r="K47" s="360"/>
      <c r="L47" s="100"/>
      <c r="N47" s="1397"/>
      <c r="O47" s="1397"/>
      <c r="P47" s="1397"/>
      <c r="Q47" s="1397"/>
      <c r="R47" s="1397"/>
    </row>
    <row r="48" spans="1:20" ht="17.25" customHeight="1" x14ac:dyDescent="0.2">
      <c r="A48" s="346"/>
      <c r="B48" s="346"/>
      <c r="C48" s="892"/>
      <c r="D48" s="1671"/>
      <c r="E48" s="1671"/>
      <c r="F48" s="1671"/>
      <c r="G48" s="894"/>
      <c r="H48" s="894"/>
      <c r="I48" s="1672"/>
      <c r="J48" s="1672"/>
      <c r="K48" s="360"/>
      <c r="L48" s="100"/>
      <c r="N48" s="1397"/>
      <c r="O48" s="1397"/>
      <c r="P48" s="1397"/>
      <c r="Q48" s="1397"/>
      <c r="R48" s="1397"/>
    </row>
    <row r="49" spans="1:20" ht="17.25" customHeight="1" x14ac:dyDescent="0.2">
      <c r="A49" s="346"/>
      <c r="B49" s="346"/>
      <c r="C49" s="892"/>
      <c r="D49" s="1671"/>
      <c r="E49" s="1671"/>
      <c r="F49" s="1671"/>
      <c r="G49" s="894"/>
      <c r="H49" s="894"/>
      <c r="I49" s="1672"/>
      <c r="J49" s="1672"/>
      <c r="K49" s="360"/>
      <c r="L49" s="100"/>
      <c r="N49" s="1397"/>
      <c r="O49" s="1397"/>
      <c r="P49" s="1397"/>
      <c r="Q49" s="1397"/>
      <c r="R49" s="1397"/>
      <c r="T49" s="119"/>
    </row>
    <row r="50" spans="1:20" ht="17.25" customHeight="1" x14ac:dyDescent="0.2">
      <c r="A50" s="346"/>
      <c r="B50" s="346"/>
      <c r="C50" s="892"/>
      <c r="D50" s="1671" t="s">
        <v>511</v>
      </c>
      <c r="E50" s="1671"/>
      <c r="F50" s="1671"/>
      <c r="G50" s="894"/>
      <c r="H50" s="894"/>
      <c r="I50" s="1672"/>
      <c r="J50" s="1672"/>
      <c r="K50" s="360"/>
      <c r="L50" s="100"/>
      <c r="N50" s="1397"/>
      <c r="O50" s="1397"/>
      <c r="P50" s="1397"/>
      <c r="Q50" s="1397"/>
      <c r="R50" s="1397"/>
    </row>
    <row r="51" spans="1:20" ht="17.25" customHeight="1" x14ac:dyDescent="0.2">
      <c r="A51" s="346"/>
      <c r="B51" s="346"/>
      <c r="C51" s="892"/>
      <c r="D51" s="1671"/>
      <c r="E51" s="1671"/>
      <c r="F51" s="1671"/>
      <c r="G51" s="894"/>
      <c r="H51" s="894"/>
      <c r="I51" s="1672"/>
      <c r="J51" s="1672"/>
      <c r="K51" s="360"/>
      <c r="L51" s="100"/>
      <c r="N51" s="1397"/>
      <c r="O51" s="1397"/>
      <c r="P51" s="1397"/>
      <c r="Q51" s="1397"/>
      <c r="R51" s="1397"/>
    </row>
    <row r="52" spans="1:20" ht="17.25" customHeight="1" x14ac:dyDescent="0.2">
      <c r="A52" s="346"/>
      <c r="B52" s="346"/>
      <c r="C52" s="892"/>
      <c r="D52" s="1671"/>
      <c r="E52" s="1671"/>
      <c r="F52" s="1671"/>
      <c r="G52" s="894"/>
      <c r="H52" s="894"/>
      <c r="I52" s="1672"/>
      <c r="J52" s="1672"/>
      <c r="K52" s="360"/>
      <c r="L52" s="100"/>
    </row>
    <row r="53" spans="1:20" s="126" customFormat="1" ht="17.25" customHeight="1" x14ac:dyDescent="0.2">
      <c r="A53" s="395"/>
      <c r="B53" s="346"/>
      <c r="C53" s="892"/>
      <c r="D53" s="1676" t="s">
        <v>489</v>
      </c>
      <c r="E53" s="1671"/>
      <c r="F53" s="1671"/>
      <c r="G53" s="894"/>
      <c r="H53" s="894"/>
      <c r="I53" s="1672"/>
      <c r="J53" s="1672"/>
      <c r="K53" s="361"/>
      <c r="L53" s="125"/>
      <c r="M53" s="586"/>
      <c r="N53" s="1398"/>
      <c r="O53" s="1398"/>
      <c r="P53" s="1398"/>
      <c r="Q53" s="1398"/>
      <c r="R53" s="1398"/>
    </row>
    <row r="54" spans="1:20" ht="17.25" customHeight="1" x14ac:dyDescent="0.2">
      <c r="A54" s="346"/>
      <c r="B54" s="346"/>
      <c r="C54" s="892"/>
      <c r="D54" s="1671"/>
      <c r="E54" s="1671"/>
      <c r="F54" s="1671"/>
      <c r="G54" s="894"/>
      <c r="H54" s="894"/>
      <c r="I54" s="1672"/>
      <c r="J54" s="1672"/>
      <c r="K54" s="360"/>
      <c r="L54" s="100"/>
      <c r="N54" s="1398"/>
      <c r="O54" s="1398"/>
      <c r="P54" s="1398"/>
      <c r="Q54" s="1398"/>
      <c r="R54" s="1398"/>
    </row>
    <row r="55" spans="1:20" ht="17.25" customHeight="1" x14ac:dyDescent="0.2">
      <c r="A55" s="346"/>
      <c r="B55" s="346"/>
      <c r="C55" s="892"/>
      <c r="D55" s="1671"/>
      <c r="E55" s="1671"/>
      <c r="F55" s="1671"/>
      <c r="G55" s="894"/>
      <c r="H55" s="894"/>
      <c r="I55" s="1672"/>
      <c r="J55" s="1672"/>
      <c r="K55" s="360"/>
      <c r="L55" s="100"/>
      <c r="N55" s="1398"/>
      <c r="O55" s="1398"/>
      <c r="P55" s="1398"/>
      <c r="Q55" s="1398"/>
      <c r="R55" s="1398"/>
    </row>
    <row r="56" spans="1:20" ht="5.25" customHeight="1" x14ac:dyDescent="0.2">
      <c r="A56" s="346"/>
      <c r="B56" s="346"/>
      <c r="C56" s="892"/>
      <c r="D56" s="894"/>
      <c r="E56" s="894"/>
      <c r="F56" s="894"/>
      <c r="G56" s="894"/>
      <c r="H56" s="894"/>
      <c r="I56" s="1672"/>
      <c r="J56" s="1672"/>
      <c r="K56" s="360"/>
      <c r="L56" s="100"/>
    </row>
    <row r="57" spans="1:20" ht="18.75" customHeight="1" x14ac:dyDescent="0.2">
      <c r="A57" s="346"/>
      <c r="B57" s="346"/>
      <c r="C57" s="892"/>
      <c r="D57" s="892"/>
      <c r="E57" s="893"/>
      <c r="F57" s="1672"/>
      <c r="G57" s="1672"/>
      <c r="H57" s="1672"/>
      <c r="I57" s="1672"/>
      <c r="J57" s="1672"/>
      <c r="K57" s="360"/>
      <c r="L57" s="100"/>
    </row>
    <row r="58" spans="1:20" ht="18.75" customHeight="1" x14ac:dyDescent="0.2">
      <c r="A58" s="346"/>
      <c r="B58" s="346"/>
      <c r="C58" s="1668" t="s">
        <v>512</v>
      </c>
      <c r="D58" s="1668"/>
      <c r="E58" s="1668"/>
      <c r="F58" s="1668"/>
      <c r="G58" s="1668"/>
      <c r="H58" s="1668"/>
      <c r="I58" s="1668"/>
      <c r="J58" s="1668"/>
      <c r="K58" s="836"/>
      <c r="L58" s="100"/>
    </row>
    <row r="59" spans="1:20" ht="11.25" customHeight="1" x14ac:dyDescent="0.2">
      <c r="A59" s="346"/>
      <c r="B59" s="346"/>
      <c r="C59" s="1673" t="s">
        <v>644</v>
      </c>
      <c r="D59" s="1668"/>
      <c r="E59" s="1668"/>
      <c r="F59" s="1668"/>
      <c r="G59" s="1668"/>
      <c r="H59" s="1668"/>
      <c r="I59" s="1668"/>
      <c r="J59" s="1668"/>
      <c r="K59" s="1674"/>
      <c r="L59" s="100"/>
    </row>
    <row r="60" spans="1:20" ht="13.5" customHeight="1" x14ac:dyDescent="0.2">
      <c r="A60" s="346"/>
      <c r="B60" s="346"/>
      <c r="C60" s="1669"/>
      <c r="D60" s="1670"/>
      <c r="E60" s="1670"/>
      <c r="F60" s="133"/>
      <c r="G60" s="134"/>
      <c r="H60" s="134"/>
      <c r="I60" s="1675">
        <v>42495</v>
      </c>
      <c r="J60" s="1675"/>
      <c r="K60" s="489">
        <v>21</v>
      </c>
      <c r="L60" s="100"/>
    </row>
  </sheetData>
  <mergeCells count="30">
    <mergeCell ref="I52:J52"/>
    <mergeCell ref="I53:J53"/>
    <mergeCell ref="I54:J54"/>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D47:F49"/>
    <mergeCell ref="D44:F46"/>
    <mergeCell ref="D50:F52"/>
    <mergeCell ref="I43:J43"/>
    <mergeCell ref="I44:J44"/>
    <mergeCell ref="I45:J45"/>
    <mergeCell ref="I46:J46"/>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8"/>
      <c r="C1" s="218"/>
      <c r="D1" s="218"/>
      <c r="E1" s="218"/>
      <c r="F1" s="218"/>
      <c r="G1" s="219"/>
      <c r="H1" s="219"/>
      <c r="I1" s="219"/>
      <c r="J1" s="219"/>
      <c r="K1" s="219"/>
      <c r="L1" s="219"/>
      <c r="M1" s="219"/>
      <c r="N1" s="219"/>
      <c r="O1" s="219"/>
      <c r="P1" s="219"/>
      <c r="Q1" s="219"/>
      <c r="R1" s="219"/>
      <c r="S1" s="219"/>
      <c r="T1" s="219"/>
      <c r="U1" s="219"/>
      <c r="V1" s="219"/>
      <c r="W1" s="219"/>
      <c r="X1" s="1506" t="s">
        <v>319</v>
      </c>
      <c r="Y1" s="1506"/>
      <c r="Z1" s="1506"/>
      <c r="AA1" s="1506"/>
      <c r="AB1" s="1506"/>
      <c r="AC1" s="1506"/>
      <c r="AD1" s="1506"/>
      <c r="AE1" s="1506"/>
      <c r="AF1" s="1506"/>
      <c r="AG1" s="2"/>
    </row>
    <row r="2" spans="1:33" ht="6" customHeight="1" x14ac:dyDescent="0.2">
      <c r="A2" s="220"/>
      <c r="B2" s="1509"/>
      <c r="C2" s="1509"/>
      <c r="D2" s="1509"/>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
    </row>
    <row r="3" spans="1:33" ht="12" customHeight="1" x14ac:dyDescent="0.2">
      <c r="A3" s="220"/>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1"/>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20"/>
      <c r="B5" s="4"/>
      <c r="C5" s="8"/>
      <c r="D5" s="8"/>
      <c r="E5" s="8"/>
      <c r="F5" s="1687"/>
      <c r="G5" s="1687"/>
      <c r="H5" s="1687"/>
      <c r="I5" s="1687"/>
      <c r="J5" s="1687"/>
      <c r="K5" s="1687"/>
      <c r="L5" s="1687"/>
      <c r="M5" s="8"/>
      <c r="N5" s="8"/>
      <c r="O5" s="8"/>
      <c r="P5" s="8"/>
      <c r="Q5" s="8"/>
      <c r="R5" s="3"/>
      <c r="S5" s="3"/>
      <c r="T5" s="3"/>
      <c r="U5" s="61"/>
      <c r="V5" s="3"/>
      <c r="W5" s="3"/>
      <c r="X5" s="3"/>
      <c r="Y5" s="3"/>
      <c r="Z5" s="3"/>
      <c r="AA5" s="3"/>
      <c r="AB5" s="3"/>
      <c r="AC5" s="3"/>
      <c r="AD5" s="3"/>
      <c r="AE5" s="3"/>
      <c r="AF5" s="4"/>
      <c r="AG5" s="2"/>
    </row>
    <row r="6" spans="1:33" ht="9.75" customHeight="1" x14ac:dyDescent="0.2">
      <c r="A6" s="220"/>
      <c r="B6" s="4"/>
      <c r="C6" s="8"/>
      <c r="D6" s="8"/>
      <c r="E6" s="10"/>
      <c r="F6" s="1684"/>
      <c r="G6" s="1684"/>
      <c r="H6" s="1684"/>
      <c r="I6" s="1684"/>
      <c r="J6" s="1684"/>
      <c r="K6" s="1684"/>
      <c r="L6" s="1684"/>
      <c r="M6" s="1684"/>
      <c r="N6" s="1684"/>
      <c r="O6" s="1684"/>
      <c r="P6" s="1684"/>
      <c r="Q6" s="1684"/>
      <c r="R6" s="1684"/>
      <c r="S6" s="1684"/>
      <c r="T6" s="1684"/>
      <c r="U6" s="1684"/>
      <c r="V6" s="1684"/>
      <c r="W6" s="10"/>
      <c r="X6" s="1684"/>
      <c r="Y6" s="1684"/>
      <c r="Z6" s="1684"/>
      <c r="AA6" s="1684"/>
      <c r="AB6" s="1684"/>
      <c r="AC6" s="1684"/>
      <c r="AD6" s="1684"/>
      <c r="AE6" s="10"/>
      <c r="AF6" s="4"/>
      <c r="AG6" s="2"/>
    </row>
    <row r="7" spans="1:33" ht="12.75" customHeight="1" x14ac:dyDescent="0.2">
      <c r="A7" s="220"/>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4"/>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20"/>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20"/>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20"/>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20"/>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20"/>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20"/>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20"/>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20"/>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20"/>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20"/>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20"/>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20"/>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20"/>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20"/>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20"/>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20"/>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20"/>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20"/>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20"/>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20"/>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20"/>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20"/>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20"/>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20"/>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20"/>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20"/>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20"/>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20"/>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20"/>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20"/>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20"/>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20"/>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20"/>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20"/>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20"/>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20"/>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20"/>
      <c r="B45" s="4"/>
      <c r="C45" s="8"/>
      <c r="D45" s="8"/>
      <c r="E45" s="10"/>
      <c r="F45" s="1684"/>
      <c r="G45" s="1684"/>
      <c r="H45" s="1684"/>
      <c r="I45" s="1684"/>
      <c r="J45" s="1684"/>
      <c r="K45" s="1684"/>
      <c r="L45" s="1684"/>
      <c r="M45" s="1684"/>
      <c r="N45" s="1684"/>
      <c r="O45" s="1684"/>
      <c r="P45" s="1684"/>
      <c r="Q45" s="1684"/>
      <c r="R45" s="1684"/>
      <c r="S45" s="1684"/>
      <c r="T45" s="1684"/>
      <c r="U45" s="1684"/>
      <c r="V45" s="1684"/>
      <c r="W45" s="10"/>
      <c r="X45" s="1684"/>
      <c r="Y45" s="1684"/>
      <c r="Z45" s="1684"/>
      <c r="AA45" s="1684"/>
      <c r="AB45" s="1684"/>
      <c r="AC45" s="1684"/>
      <c r="AD45" s="1684"/>
      <c r="AE45" s="10"/>
      <c r="AF45" s="4"/>
      <c r="AG45" s="2"/>
    </row>
    <row r="46" spans="1:33" ht="12.75" customHeight="1" x14ac:dyDescent="0.2">
      <c r="A46" s="220"/>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20"/>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5"/>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20"/>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20"/>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20"/>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20"/>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20"/>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20"/>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20"/>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20"/>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20"/>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20"/>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20"/>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20"/>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20"/>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20"/>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20"/>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20"/>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20"/>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20"/>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20"/>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20"/>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20"/>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20"/>
      <c r="B71" s="369">
        <v>22</v>
      </c>
      <c r="C71" s="1685">
        <v>42495</v>
      </c>
      <c r="D71" s="1686"/>
      <c r="E71" s="1686"/>
      <c r="F71" s="1686"/>
      <c r="G71" s="1682"/>
      <c r="H71" s="1683"/>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71" t="s">
        <v>322</v>
      </c>
      <c r="C1" s="1571"/>
      <c r="D1" s="1571"/>
      <c r="E1" s="1571"/>
      <c r="F1" s="1571"/>
      <c r="G1" s="1571"/>
      <c r="H1" s="1571"/>
      <c r="I1" s="219"/>
      <c r="J1" s="219"/>
      <c r="K1" s="219"/>
      <c r="L1" s="219"/>
      <c r="M1" s="219"/>
      <c r="N1" s="219"/>
      <c r="O1" s="219"/>
      <c r="P1" s="219"/>
      <c r="Q1" s="219"/>
      <c r="R1" s="219"/>
      <c r="S1" s="219"/>
      <c r="T1" s="219"/>
      <c r="U1" s="219"/>
      <c r="V1" s="219"/>
      <c r="W1" s="219"/>
      <c r="X1" s="266"/>
      <c r="Y1" s="223"/>
      <c r="Z1" s="223"/>
      <c r="AA1" s="223"/>
      <c r="AB1" s="223"/>
      <c r="AC1" s="223"/>
      <c r="AD1" s="223"/>
      <c r="AE1" s="223"/>
      <c r="AF1" s="223"/>
      <c r="AG1" s="2"/>
    </row>
    <row r="2" spans="1:33" ht="6" customHeight="1" x14ac:dyDescent="0.2">
      <c r="A2" s="2"/>
      <c r="B2" s="1509"/>
      <c r="C2" s="1509"/>
      <c r="D2" s="1509"/>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28"/>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8"/>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7"/>
    </row>
    <row r="5" spans="1:33" ht="3.75" customHeight="1" x14ac:dyDescent="0.2">
      <c r="A5" s="2"/>
      <c r="B5" s="4"/>
      <c r="C5" s="8"/>
      <c r="D5" s="8"/>
      <c r="E5" s="8"/>
      <c r="F5" s="1687"/>
      <c r="G5" s="1687"/>
      <c r="H5" s="1687"/>
      <c r="I5" s="1687"/>
      <c r="J5" s="1687"/>
      <c r="K5" s="1687"/>
      <c r="L5" s="1687"/>
      <c r="M5" s="8"/>
      <c r="N5" s="8"/>
      <c r="O5" s="8"/>
      <c r="P5" s="8"/>
      <c r="Q5" s="8"/>
      <c r="R5" s="3"/>
      <c r="S5" s="3"/>
      <c r="T5" s="3"/>
      <c r="U5" s="61"/>
      <c r="V5" s="3"/>
      <c r="W5" s="3"/>
      <c r="X5" s="3"/>
      <c r="Y5" s="3"/>
      <c r="Z5" s="3"/>
      <c r="AA5" s="3"/>
      <c r="AB5" s="3"/>
      <c r="AC5" s="3"/>
      <c r="AD5" s="3"/>
      <c r="AE5" s="3"/>
      <c r="AF5" s="4"/>
      <c r="AG5" s="228"/>
    </row>
    <row r="6" spans="1:33" ht="9.75" customHeight="1" x14ac:dyDescent="0.2">
      <c r="A6" s="2"/>
      <c r="B6" s="4"/>
      <c r="C6" s="8"/>
      <c r="D6" s="8"/>
      <c r="E6" s="10"/>
      <c r="F6" s="1684"/>
      <c r="G6" s="1684"/>
      <c r="H6" s="1684"/>
      <c r="I6" s="1684"/>
      <c r="J6" s="1684"/>
      <c r="K6" s="1684"/>
      <c r="L6" s="1684"/>
      <c r="M6" s="1684"/>
      <c r="N6" s="1684"/>
      <c r="O6" s="1684"/>
      <c r="P6" s="1684"/>
      <c r="Q6" s="1684"/>
      <c r="R6" s="1684"/>
      <c r="S6" s="1684"/>
      <c r="T6" s="1684"/>
      <c r="U6" s="1684"/>
      <c r="V6" s="1684"/>
      <c r="W6" s="10"/>
      <c r="X6" s="1684"/>
      <c r="Y6" s="1684"/>
      <c r="Z6" s="1684"/>
      <c r="AA6" s="1684"/>
      <c r="AB6" s="1684"/>
      <c r="AC6" s="1684"/>
      <c r="AD6" s="1684"/>
      <c r="AE6" s="10"/>
      <c r="AF6" s="4"/>
      <c r="AG6" s="228"/>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8"/>
    </row>
    <row r="8" spans="1:33" s="50" customFormat="1" ht="13.5" hidden="1" customHeight="1" x14ac:dyDescent="0.2">
      <c r="A8" s="47"/>
      <c r="B8" s="48"/>
      <c r="C8" s="1688"/>
      <c r="D8" s="168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3"/>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3"/>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0"/>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8"/>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8"/>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8"/>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8"/>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8"/>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8"/>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8"/>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8"/>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8"/>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8"/>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8"/>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8"/>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8"/>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8"/>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8"/>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8"/>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8"/>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8"/>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8"/>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8"/>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8"/>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8"/>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8"/>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8"/>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8"/>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8"/>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8"/>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8"/>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8"/>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8"/>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8"/>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8"/>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8"/>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8"/>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8"/>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8"/>
    </row>
    <row r="47" spans="1:33" ht="11.25" customHeight="1" x14ac:dyDescent="0.2">
      <c r="A47" s="2"/>
      <c r="B47" s="4"/>
      <c r="C47" s="8"/>
      <c r="D47" s="8"/>
      <c r="E47" s="10"/>
      <c r="F47" s="1684"/>
      <c r="G47" s="1684"/>
      <c r="H47" s="1684"/>
      <c r="I47" s="1684"/>
      <c r="J47" s="1684"/>
      <c r="K47" s="1684"/>
      <c r="L47" s="1684"/>
      <c r="M47" s="1684"/>
      <c r="N47" s="1684"/>
      <c r="O47" s="1684"/>
      <c r="P47" s="1684"/>
      <c r="Q47" s="1684"/>
      <c r="R47" s="1684"/>
      <c r="S47" s="1684"/>
      <c r="T47" s="1684"/>
      <c r="U47" s="1684"/>
      <c r="V47" s="1684"/>
      <c r="W47" s="10"/>
      <c r="X47" s="1684"/>
      <c r="Y47" s="1684"/>
      <c r="Z47" s="1684"/>
      <c r="AA47" s="1684"/>
      <c r="AB47" s="1684"/>
      <c r="AC47" s="1684"/>
      <c r="AD47" s="1684"/>
      <c r="AE47" s="10"/>
      <c r="AF47" s="4"/>
      <c r="AG47" s="228"/>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8"/>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8"/>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3"/>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8"/>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8"/>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8"/>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8"/>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8"/>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8"/>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8"/>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8"/>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8"/>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8"/>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8"/>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8"/>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8"/>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8"/>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8"/>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8"/>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8"/>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8"/>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8"/>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8"/>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7"/>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8"/>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28">
        <v>42495</v>
      </c>
      <c r="AA73" s="1428"/>
      <c r="AB73" s="1428"/>
      <c r="AC73" s="1428"/>
      <c r="AD73" s="1428"/>
      <c r="AE73" s="1428"/>
      <c r="AF73" s="369">
        <v>23</v>
      </c>
      <c r="AG73" s="228"/>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7"/>
      <c r="B1" s="337"/>
      <c r="C1" s="337"/>
      <c r="D1" s="337"/>
      <c r="E1" s="337"/>
    </row>
    <row r="2" spans="1:5" ht="13.5" customHeight="1" x14ac:dyDescent="0.2">
      <c r="A2" s="337"/>
      <c r="B2" s="337"/>
      <c r="C2" s="337"/>
      <c r="D2" s="337"/>
      <c r="E2" s="337"/>
    </row>
    <row r="3" spans="1:5" ht="13.5" customHeight="1" x14ac:dyDescent="0.2">
      <c r="A3" s="337"/>
      <c r="B3" s="337"/>
      <c r="C3" s="337"/>
      <c r="D3" s="337"/>
      <c r="E3" s="337"/>
    </row>
    <row r="4" spans="1:5" s="7" customFormat="1" ht="13.5" customHeight="1" x14ac:dyDescent="0.2">
      <c r="A4" s="337"/>
      <c r="B4" s="337"/>
      <c r="C4" s="337"/>
      <c r="D4" s="337"/>
      <c r="E4" s="337"/>
    </row>
    <row r="5" spans="1:5" ht="13.5" customHeight="1" x14ac:dyDescent="0.2">
      <c r="A5" s="337"/>
      <c r="B5" s="337"/>
      <c r="C5" s="337"/>
      <c r="D5" s="337"/>
      <c r="E5" s="337"/>
    </row>
    <row r="6" spans="1:5" ht="13.5" customHeight="1" x14ac:dyDescent="0.2">
      <c r="A6" s="337"/>
      <c r="B6" s="337"/>
      <c r="C6" s="337"/>
      <c r="D6" s="337"/>
      <c r="E6" s="337"/>
    </row>
    <row r="7" spans="1:5" ht="13.5" customHeight="1" x14ac:dyDescent="0.2">
      <c r="A7" s="337"/>
      <c r="B7" s="337"/>
      <c r="C7" s="337"/>
      <c r="D7" s="337"/>
      <c r="E7" s="337"/>
    </row>
    <row r="8" spans="1:5" ht="13.5" customHeight="1" x14ac:dyDescent="0.2">
      <c r="A8" s="337"/>
      <c r="B8" s="337"/>
      <c r="C8" s="337"/>
      <c r="D8" s="337"/>
      <c r="E8" s="337"/>
    </row>
    <row r="9" spans="1:5" ht="13.5" customHeight="1" x14ac:dyDescent="0.2">
      <c r="A9" s="337"/>
      <c r="B9" s="337"/>
      <c r="C9" s="337"/>
      <c r="D9" s="337"/>
      <c r="E9" s="337"/>
    </row>
    <row r="10" spans="1:5" ht="13.5" customHeight="1" x14ac:dyDescent="0.2">
      <c r="A10" s="337"/>
      <c r="B10" s="337"/>
      <c r="C10" s="337"/>
      <c r="D10" s="337"/>
      <c r="E10" s="337"/>
    </row>
    <row r="11" spans="1:5" ht="13.5" customHeight="1" x14ac:dyDescent="0.2">
      <c r="A11" s="337"/>
      <c r="B11" s="337"/>
      <c r="C11" s="337"/>
      <c r="D11" s="337"/>
      <c r="E11" s="337"/>
    </row>
    <row r="12" spans="1:5" ht="13.5" customHeight="1" x14ac:dyDescent="0.2">
      <c r="A12" s="337"/>
      <c r="B12" s="337"/>
      <c r="C12" s="337"/>
      <c r="D12" s="337"/>
      <c r="E12" s="337"/>
    </row>
    <row r="13" spans="1:5" ht="13.5" customHeight="1" x14ac:dyDescent="0.2">
      <c r="A13" s="337"/>
      <c r="B13" s="337"/>
      <c r="C13" s="337"/>
      <c r="D13" s="337"/>
      <c r="E13" s="337"/>
    </row>
    <row r="14" spans="1:5" ht="13.5" customHeight="1" x14ac:dyDescent="0.2">
      <c r="A14" s="337"/>
      <c r="B14" s="337"/>
      <c r="C14" s="337"/>
      <c r="D14" s="337"/>
      <c r="E14" s="337"/>
    </row>
    <row r="15" spans="1:5" ht="13.5" customHeight="1" x14ac:dyDescent="0.2">
      <c r="A15" s="337"/>
      <c r="B15" s="337"/>
      <c r="C15" s="337"/>
      <c r="D15" s="337"/>
      <c r="E15" s="337"/>
    </row>
    <row r="16" spans="1:5" ht="13.5" customHeight="1" x14ac:dyDescent="0.2">
      <c r="A16" s="337"/>
      <c r="B16" s="337"/>
      <c r="C16" s="337"/>
      <c r="D16" s="337"/>
      <c r="E16" s="337"/>
    </row>
    <row r="17" spans="1:5" ht="13.5" customHeight="1" x14ac:dyDescent="0.2">
      <c r="A17" s="337"/>
      <c r="B17" s="337"/>
      <c r="C17" s="337"/>
      <c r="D17" s="337"/>
      <c r="E17" s="337"/>
    </row>
    <row r="18" spans="1:5" ht="13.5" customHeight="1" x14ac:dyDescent="0.2">
      <c r="A18" s="337"/>
      <c r="B18" s="337"/>
      <c r="C18" s="337"/>
      <c r="D18" s="337"/>
      <c r="E18" s="337"/>
    </row>
    <row r="19" spans="1:5" ht="13.5" customHeight="1" x14ac:dyDescent="0.2">
      <c r="A19" s="337"/>
      <c r="B19" s="337"/>
      <c r="C19" s="337"/>
      <c r="D19" s="337"/>
      <c r="E19" s="337"/>
    </row>
    <row r="20" spans="1:5" ht="13.5" customHeight="1" x14ac:dyDescent="0.2">
      <c r="A20" s="337"/>
      <c r="B20" s="337"/>
      <c r="C20" s="337"/>
      <c r="D20" s="337"/>
      <c r="E20" s="337"/>
    </row>
    <row r="21" spans="1:5" ht="13.5" customHeight="1" x14ac:dyDescent="0.2">
      <c r="A21" s="337"/>
      <c r="B21" s="337"/>
      <c r="C21" s="337"/>
      <c r="D21" s="337"/>
      <c r="E21" s="337"/>
    </row>
    <row r="22" spans="1:5" ht="13.5" customHeight="1" x14ac:dyDescent="0.2">
      <c r="A22" s="337"/>
      <c r="B22" s="337"/>
      <c r="C22" s="337"/>
      <c r="D22" s="337"/>
      <c r="E22" s="337"/>
    </row>
    <row r="23" spans="1:5" ht="13.5" customHeight="1" x14ac:dyDescent="0.2">
      <c r="A23" s="337"/>
      <c r="B23" s="337"/>
      <c r="C23" s="337"/>
      <c r="D23" s="337"/>
      <c r="E23" s="337"/>
    </row>
    <row r="24" spans="1:5" ht="13.5" customHeight="1" x14ac:dyDescent="0.2">
      <c r="A24" s="337"/>
      <c r="B24" s="337"/>
      <c r="C24" s="337"/>
      <c r="D24" s="337"/>
      <c r="E24" s="337"/>
    </row>
    <row r="25" spans="1:5" ht="13.5" customHeight="1" x14ac:dyDescent="0.2">
      <c r="A25" s="337"/>
      <c r="B25" s="337"/>
      <c r="C25" s="337"/>
      <c r="D25" s="337"/>
      <c r="E25" s="337"/>
    </row>
    <row r="26" spans="1:5" ht="13.5" customHeight="1" x14ac:dyDescent="0.2">
      <c r="A26" s="337"/>
      <c r="B26" s="337"/>
      <c r="C26" s="337"/>
      <c r="D26" s="337"/>
      <c r="E26" s="337"/>
    </row>
    <row r="27" spans="1:5" ht="13.5" customHeight="1" x14ac:dyDescent="0.2">
      <c r="A27" s="337"/>
      <c r="B27" s="337"/>
      <c r="C27" s="337"/>
      <c r="D27" s="337"/>
      <c r="E27" s="337"/>
    </row>
    <row r="28" spans="1:5" ht="13.5" customHeight="1" x14ac:dyDescent="0.2">
      <c r="A28" s="337"/>
      <c r="B28" s="337"/>
      <c r="C28" s="337"/>
      <c r="D28" s="337"/>
      <c r="E28" s="337"/>
    </row>
    <row r="29" spans="1:5" ht="13.5" customHeight="1" x14ac:dyDescent="0.2">
      <c r="A29" s="337"/>
      <c r="B29" s="337"/>
      <c r="C29" s="337"/>
      <c r="D29" s="337"/>
      <c r="E29" s="337"/>
    </row>
    <row r="30" spans="1:5" ht="13.5" customHeight="1" x14ac:dyDescent="0.2">
      <c r="A30" s="337"/>
      <c r="B30" s="337"/>
      <c r="C30" s="337"/>
      <c r="D30" s="337"/>
      <c r="E30" s="337"/>
    </row>
    <row r="31" spans="1:5" ht="13.5" customHeight="1" x14ac:dyDescent="0.2">
      <c r="A31" s="337"/>
      <c r="B31" s="337"/>
      <c r="C31" s="337"/>
      <c r="D31" s="337"/>
      <c r="E31" s="337"/>
    </row>
    <row r="32" spans="1:5" ht="13.5" customHeight="1" x14ac:dyDescent="0.2">
      <c r="A32" s="337"/>
      <c r="B32" s="337"/>
      <c r="C32" s="337"/>
      <c r="D32" s="337"/>
      <c r="E32" s="337"/>
    </row>
    <row r="33" spans="1:5" ht="13.5" customHeight="1" x14ac:dyDescent="0.2">
      <c r="A33" s="337"/>
      <c r="B33" s="337"/>
      <c r="C33" s="337"/>
      <c r="D33" s="337"/>
      <c r="E33" s="337"/>
    </row>
    <row r="34" spans="1:5" ht="13.5" customHeight="1" x14ac:dyDescent="0.2">
      <c r="A34" s="337"/>
      <c r="B34" s="337"/>
      <c r="C34" s="337"/>
      <c r="D34" s="337"/>
      <c r="E34" s="337"/>
    </row>
    <row r="35" spans="1:5" ht="13.5" customHeight="1" x14ac:dyDescent="0.2">
      <c r="A35" s="337"/>
      <c r="B35" s="337"/>
      <c r="C35" s="337"/>
      <c r="D35" s="337"/>
      <c r="E35" s="337"/>
    </row>
    <row r="36" spans="1:5" ht="13.5" customHeight="1" x14ac:dyDescent="0.2">
      <c r="A36" s="337"/>
      <c r="B36" s="337"/>
      <c r="C36" s="337"/>
      <c r="D36" s="337"/>
      <c r="E36" s="337"/>
    </row>
    <row r="37" spans="1:5" ht="13.5" customHeight="1" x14ac:dyDescent="0.2">
      <c r="A37" s="337"/>
      <c r="B37" s="337"/>
      <c r="C37" s="337"/>
      <c r="D37" s="337"/>
      <c r="E37" s="337"/>
    </row>
    <row r="38" spans="1:5" ht="13.5" customHeight="1" x14ac:dyDescent="0.2">
      <c r="A38" s="337"/>
      <c r="B38" s="337"/>
      <c r="C38" s="337"/>
      <c r="D38" s="337"/>
      <c r="E38" s="337"/>
    </row>
    <row r="39" spans="1:5" ht="13.5" customHeight="1" x14ac:dyDescent="0.2">
      <c r="A39" s="337"/>
      <c r="B39" s="337"/>
      <c r="C39" s="337"/>
      <c r="D39" s="337"/>
      <c r="E39" s="337"/>
    </row>
    <row r="40" spans="1:5" ht="13.5" customHeight="1" x14ac:dyDescent="0.2">
      <c r="A40" s="337"/>
      <c r="B40" s="337"/>
      <c r="C40" s="337"/>
      <c r="D40" s="337"/>
      <c r="E40" s="337"/>
    </row>
    <row r="41" spans="1:5" ht="18.75" customHeight="1" x14ac:dyDescent="0.2">
      <c r="A41" s="337"/>
      <c r="B41" s="337" t="s">
        <v>318</v>
      </c>
      <c r="C41" s="337"/>
      <c r="D41" s="337"/>
      <c r="E41" s="337"/>
    </row>
    <row r="42" spans="1:5" ht="9" customHeight="1" x14ac:dyDescent="0.2">
      <c r="A42" s="336"/>
      <c r="B42" s="379"/>
      <c r="C42" s="380"/>
      <c r="D42" s="381"/>
      <c r="E42" s="336"/>
    </row>
    <row r="43" spans="1:5" ht="13.5" customHeight="1" x14ac:dyDescent="0.2">
      <c r="A43" s="336"/>
      <c r="B43" s="379"/>
      <c r="C43" s="376"/>
      <c r="D43" s="382" t="s">
        <v>315</v>
      </c>
      <c r="E43" s="336"/>
    </row>
    <row r="44" spans="1:5" ht="13.5" customHeight="1" x14ac:dyDescent="0.2">
      <c r="A44" s="336"/>
      <c r="B44" s="379"/>
      <c r="C44" s="387"/>
      <c r="D44" s="609" t="s">
        <v>426</v>
      </c>
      <c r="E44" s="336"/>
    </row>
    <row r="45" spans="1:5" ht="13.5" customHeight="1" x14ac:dyDescent="0.2">
      <c r="A45" s="336"/>
      <c r="B45" s="379"/>
      <c r="C45" s="383"/>
      <c r="D45" s="381"/>
      <c r="E45" s="336"/>
    </row>
    <row r="46" spans="1:5" ht="13.5" customHeight="1" x14ac:dyDescent="0.2">
      <c r="A46" s="336"/>
      <c r="B46" s="379"/>
      <c r="C46" s="377"/>
      <c r="D46" s="382" t="s">
        <v>316</v>
      </c>
      <c r="E46" s="336"/>
    </row>
    <row r="47" spans="1:5" ht="13.5" customHeight="1" x14ac:dyDescent="0.2">
      <c r="A47" s="336"/>
      <c r="B47" s="379"/>
      <c r="C47" s="380"/>
      <c r="D47" s="1054" t="s">
        <v>426</v>
      </c>
      <c r="E47" s="336"/>
    </row>
    <row r="48" spans="1:5" ht="13.5" customHeight="1" x14ac:dyDescent="0.2">
      <c r="A48" s="336"/>
      <c r="B48" s="379"/>
      <c r="C48" s="380"/>
      <c r="D48" s="381"/>
      <c r="E48" s="336"/>
    </row>
    <row r="49" spans="1:5" ht="13.5" customHeight="1" x14ac:dyDescent="0.2">
      <c r="A49" s="336"/>
      <c r="B49" s="379"/>
      <c r="C49" s="378"/>
      <c r="D49" s="382" t="s">
        <v>317</v>
      </c>
      <c r="E49" s="336"/>
    </row>
    <row r="50" spans="1:5" ht="13.5" customHeight="1" x14ac:dyDescent="0.2">
      <c r="A50" s="336"/>
      <c r="B50" s="379"/>
      <c r="C50" s="380"/>
      <c r="D50" s="609" t="s">
        <v>425</v>
      </c>
      <c r="E50" s="336"/>
    </row>
    <row r="51" spans="1:5" ht="25.5" customHeight="1" x14ac:dyDescent="0.2">
      <c r="A51" s="336"/>
      <c r="B51" s="384"/>
      <c r="C51" s="385"/>
      <c r="D51" s="386"/>
      <c r="E51" s="336"/>
    </row>
    <row r="52" spans="1:5" x14ac:dyDescent="0.2">
      <c r="A52" s="336"/>
      <c r="B52" s="337"/>
      <c r="C52" s="339"/>
      <c r="D52" s="338"/>
      <c r="E52" s="336"/>
    </row>
    <row r="53" spans="1:5" s="96" customFormat="1" x14ac:dyDescent="0.2">
      <c r="A53" s="336"/>
      <c r="B53" s="337"/>
      <c r="C53" s="339"/>
      <c r="D53" s="338"/>
      <c r="E53" s="336"/>
    </row>
    <row r="54" spans="1:5" ht="94.5" customHeight="1" x14ac:dyDescent="0.2">
      <c r="A54" s="336"/>
      <c r="B54" s="337"/>
      <c r="C54" s="339"/>
      <c r="D54" s="338"/>
      <c r="E54" s="33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2016-06-30T14:27:37Z</cp:lastPrinted>
  <dcterms:created xsi:type="dcterms:W3CDTF">2004-03-02T09:49:36Z</dcterms:created>
  <dcterms:modified xsi:type="dcterms:W3CDTF">2016-06-30T14:49:51Z</dcterms:modified>
</cp:coreProperties>
</file>